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20100"/>
  </bookViews>
  <sheets>
    <sheet name="Instructions" sheetId="13" r:id="rId1"/>
    <sheet name="eCredit Data" sheetId="8" r:id="rId2"/>
    <sheet name="IM-Historic Sim Calc" sheetId="14" r:id="rId3"/>
  </sheets>
  <definedNames>
    <definedName name="_xlnm._FilterDatabase" localSheetId="1" hidden="1">'eCredit Data'!$A$1:$S$226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4" l="1"/>
  <c r="V4" i="14"/>
  <c r="V5" i="14"/>
  <c r="V6" i="14"/>
  <c r="V7" i="14"/>
  <c r="V8" i="14"/>
  <c r="V9" i="14"/>
  <c r="V10" i="14"/>
  <c r="V2" i="14"/>
  <c r="AD4" i="14" l="1"/>
  <c r="X3" i="14"/>
  <c r="X4" i="14"/>
  <c r="X5" i="14"/>
  <c r="X6" i="14"/>
  <c r="X7" i="14"/>
  <c r="X8" i="14"/>
  <c r="X9" i="14"/>
  <c r="X10" i="14"/>
  <c r="X2" i="14"/>
  <c r="W3" i="14"/>
  <c r="W4" i="14"/>
  <c r="W5" i="14"/>
  <c r="W6" i="14"/>
  <c r="W7" i="14"/>
  <c r="W8" i="14"/>
  <c r="W9" i="14"/>
  <c r="W10" i="14"/>
  <c r="W2" i="14"/>
  <c r="U10" i="14"/>
  <c r="U9" i="14"/>
  <c r="U8" i="14"/>
  <c r="AD8" i="14"/>
  <c r="AC8" i="14"/>
  <c r="AB8" i="14"/>
  <c r="AA8" i="14"/>
  <c r="U7" i="14"/>
  <c r="U6" i="14"/>
  <c r="U5" i="14"/>
  <c r="U4" i="14"/>
  <c r="AB4" i="14" s="1"/>
  <c r="AD3" i="14"/>
  <c r="U3" i="14"/>
  <c r="U2" i="14"/>
  <c r="AA4" i="14" l="1"/>
  <c r="AC4" i="14"/>
  <c r="AE4" i="14"/>
  <c r="AB14" i="14" s="1"/>
  <c r="AB3" i="14"/>
  <c r="AC3" i="14"/>
  <c r="AA3" i="14"/>
  <c r="AE3" i="14" l="1"/>
  <c r="AB11" i="14" s="1"/>
</calcChain>
</file>

<file path=xl/sharedStrings.xml><?xml version="1.0" encoding="utf-8"?>
<sst xmlns="http://schemas.openxmlformats.org/spreadsheetml/2006/main" count="141" uniqueCount="49">
  <si>
    <t>Member ID</t>
  </si>
  <si>
    <t>Member Name</t>
  </si>
  <si>
    <t>Member Org ID</t>
  </si>
  <si>
    <t>Member Short Name</t>
  </si>
  <si>
    <t>Account Org ID</t>
  </si>
  <si>
    <t>Account Shortname</t>
  </si>
  <si>
    <t>Account Org Name</t>
  </si>
  <si>
    <t>Date</t>
  </si>
  <si>
    <t>Period Start Date</t>
  </si>
  <si>
    <t>Period End Date</t>
  </si>
  <si>
    <t>IM - Current</t>
  </si>
  <si>
    <t>IM - Historical Simulation</t>
  </si>
  <si>
    <t>Per MWH</t>
  </si>
  <si>
    <t>ARR Credits</t>
  </si>
  <si>
    <t>Realized Gains And Losses</t>
  </si>
  <si>
    <t>Liquidation Period</t>
  </si>
  <si>
    <t>Confidence Interval</t>
  </si>
  <si>
    <t>Period Type</t>
  </si>
  <si>
    <t>Long Term Values</t>
  </si>
  <si>
    <t>Monthly Straight Sum</t>
  </si>
  <si>
    <t>Monthly Sum of Squares</t>
  </si>
  <si>
    <t>Total IM - Historical Simulation</t>
  </si>
  <si>
    <t>MTA</t>
  </si>
  <si>
    <t>PerMWh</t>
  </si>
  <si>
    <t>RealizedGainsLosses</t>
  </si>
  <si>
    <t>Possible Total FTR Credit Requirement with ARRs</t>
  </si>
  <si>
    <t>Possible Total FTR Credit Requirement without ARRs</t>
  </si>
  <si>
    <t>IM - Historical Simulation Calculation</t>
  </si>
  <si>
    <t>Totals for Components of Possible Total Credit Requirement</t>
  </si>
  <si>
    <t>PJMTST</t>
  </si>
  <si>
    <t>PJM TEST</t>
  </si>
  <si>
    <t xml:space="preserve">1. Login to eCredit </t>
  </si>
  <si>
    <t>2. Go to "Reports" tab</t>
  </si>
  <si>
    <t>https://sso.pjm.com/access/UI/Login?goto=http://pjmesuite.pjm.com:80/ecreditlogin</t>
  </si>
  <si>
    <t>3. Select the "FTR Credit Requirement Enhancements-Illustrative Sample Data" report</t>
  </si>
  <si>
    <t>4. Select the applicable information (Account and Date Range)</t>
  </si>
  <si>
    <t>5. View report and download the data</t>
  </si>
  <si>
    <t>6. Copy data from downloaded report and paste the data into the "eCredit Data" tab in this workbook</t>
  </si>
  <si>
    <t>FTR Credit Requirement Template Instructions</t>
  </si>
  <si>
    <t>7. Filter the "eCredit Data" tab to a single Date, Confidence Interval, and Liquidation Period</t>
  </si>
  <si>
    <t>8. Copy filtered results to the "IM-Historic Sim Calc" tab (columns A through S)</t>
  </si>
  <si>
    <t>IM - Current Options</t>
  </si>
  <si>
    <t>IM minus ARR</t>
  </si>
  <si>
    <t>IM - Historical Simulation Squared minus ARRs</t>
  </si>
  <si>
    <t>IM - Historical Simulation Squared No ARR</t>
  </si>
  <si>
    <t>Minus ARR Credits-&gt;</t>
  </si>
  <si>
    <t>No ARR Credits-&gt;</t>
  </si>
  <si>
    <t>9. View the Possible Total FTR Credit Requirements with and without ARRs in Cells AB11 and AB14 respectively</t>
  </si>
  <si>
    <t xml:space="preserve">9. Ensure that the formulas in columns U through X of the "IM-Historic Sim Calc" tab are being applied to all rows of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</si>
</sst>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0" fillId="0" borderId="1" xfId="0" applyBorder="1"/>
    <xf numFmtId="44" fontId="0" fillId="0" borderId="0" xfId="1" applyFont="1" applyBorder="1"/>
    <xf numFmtId="44" fontId="0" fillId="0" borderId="2" xfId="1" applyFont="1" applyBorder="1"/>
    <xf numFmtId="44" fontId="0" fillId="0" borderId="3" xfId="1" applyFont="1" applyBorder="1"/>
    <xf numFmtId="0" fontId="0" fillId="0" borderId="3" xfId="0" applyBorder="1"/>
    <xf numFmtId="44" fontId="0" fillId="0" borderId="4" xfId="1" applyFont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7" xfId="0" applyNumberFormat="1" applyBorder="1"/>
    <xf numFmtId="44" fontId="0" fillId="0" borderId="8" xfId="0" applyNumberFormat="1" applyBorder="1"/>
    <xf numFmtId="0" fontId="0" fillId="2" borderId="1" xfId="0" applyFill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/>
    <xf numFmtId="44" fontId="0" fillId="0" borderId="9" xfId="0" applyNumberFormat="1" applyBorder="1"/>
    <xf numFmtId="14" fontId="0" fillId="0" borderId="1" xfId="0" applyNumberFormat="1" applyFill="1" applyBorder="1"/>
    <xf numFmtId="8" fontId="0" fillId="0" borderId="1" xfId="0" applyNumberFormat="1" applyFill="1" applyBorder="1"/>
    <xf numFmtId="0" fontId="0" fillId="0" borderId="1" xfId="0" applyNumberFormat="1" applyBorder="1"/>
    <xf numFmtId="0" fontId="0" fillId="0" borderId="10" xfId="0" applyBorder="1"/>
    <xf numFmtId="0" fontId="0" fillId="0" borderId="11" xfId="0" applyFill="1" applyBorder="1"/>
    <xf numFmtId="0" fontId="0" fillId="0" borderId="11" xfId="0" applyBorder="1"/>
    <xf numFmtId="0" fontId="0" fillId="0" borderId="12" xfId="0" applyFill="1" applyBorder="1"/>
    <xf numFmtId="0" fontId="2" fillId="0" borderId="0" xfId="0" applyFont="1"/>
    <xf numFmtId="0" fontId="3" fillId="0" borderId="0" xfId="0" applyFont="1"/>
    <xf numFmtId="44" fontId="0" fillId="0" borderId="1" xfId="1" applyFont="1" applyBorder="1"/>
    <xf numFmtId="44" fontId="0" fillId="0" borderId="5" xfId="1" applyFont="1" applyBorder="1"/>
    <xf numFmtId="44" fontId="0" fillId="0" borderId="6" xfId="1" applyFont="1" applyBorder="1"/>
    <xf numFmtId="0" fontId="0" fillId="0" borderId="0" xfId="0" applyFill="1" applyBorder="1"/>
    <xf numFmtId="2" fontId="0" fillId="0" borderId="0" xfId="0" applyNumberForma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1006459</xdr:colOff>
      <xdr:row>16</xdr:row>
      <xdr:rowOff>111672</xdr:rowOff>
    </xdr:from>
    <xdr:to>
      <xdr:col>31</xdr:col>
      <xdr:colOff>206076</xdr:colOff>
      <xdr:row>27</xdr:row>
      <xdr:rowOff>83178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01821" y="3218793"/>
          <a:ext cx="7804962" cy="2067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zoomScale="130" zoomScaleNormal="130" workbookViewId="0"/>
  </sheetViews>
  <sheetFormatPr defaultRowHeight="15" x14ac:dyDescent="0.25"/>
  <cols>
    <col min="1" max="1" width="149" bestFit="1" customWidth="1"/>
    <col min="2" max="2" width="125.5703125" bestFit="1" customWidth="1"/>
  </cols>
  <sheetData>
    <row r="1" spans="1:2" ht="33.75" x14ac:dyDescent="0.5">
      <c r="A1" s="26" t="s">
        <v>38</v>
      </c>
      <c r="B1" s="25"/>
    </row>
    <row r="2" spans="1:2" ht="33" customHeight="1" x14ac:dyDescent="0.35">
      <c r="A2" s="25" t="s">
        <v>31</v>
      </c>
      <c r="B2" s="25" t="s">
        <v>33</v>
      </c>
    </row>
    <row r="3" spans="1:2" ht="33" customHeight="1" x14ac:dyDescent="0.35">
      <c r="A3" s="25" t="s">
        <v>32</v>
      </c>
      <c r="B3" s="25"/>
    </row>
    <row r="4" spans="1:2" ht="33" customHeight="1" x14ac:dyDescent="0.35">
      <c r="A4" s="25" t="s">
        <v>34</v>
      </c>
      <c r="B4" s="25"/>
    </row>
    <row r="5" spans="1:2" ht="33" customHeight="1" x14ac:dyDescent="0.35">
      <c r="A5" s="25" t="s">
        <v>35</v>
      </c>
      <c r="B5" s="25"/>
    </row>
    <row r="6" spans="1:2" ht="33" customHeight="1" x14ac:dyDescent="0.35">
      <c r="A6" s="25" t="s">
        <v>36</v>
      </c>
      <c r="B6" s="25"/>
    </row>
    <row r="7" spans="1:2" ht="33" customHeight="1" x14ac:dyDescent="0.35">
      <c r="A7" s="25" t="s">
        <v>37</v>
      </c>
      <c r="B7" s="25"/>
    </row>
    <row r="8" spans="1:2" ht="33" customHeight="1" x14ac:dyDescent="0.35">
      <c r="A8" s="25" t="s">
        <v>39</v>
      </c>
      <c r="B8" s="25"/>
    </row>
    <row r="9" spans="1:2" ht="33" customHeight="1" x14ac:dyDescent="0.35">
      <c r="A9" s="25" t="s">
        <v>40</v>
      </c>
    </row>
    <row r="10" spans="1:2" ht="33" customHeight="1" x14ac:dyDescent="0.35">
      <c r="A10" s="25" t="s">
        <v>48</v>
      </c>
    </row>
    <row r="11" spans="1:2" ht="33" customHeight="1" x14ac:dyDescent="0.35">
      <c r="A11" s="25" t="s">
        <v>47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6"/>
  <sheetViews>
    <sheetView showGridLines="0" zoomScale="130" zoomScaleNormal="130" workbookViewId="0"/>
  </sheetViews>
  <sheetFormatPr defaultRowHeight="15" x14ac:dyDescent="0.25"/>
  <cols>
    <col min="1" max="1" width="13.140625" style="14" bestFit="1" customWidth="1"/>
    <col min="2" max="2" width="33" style="14" bestFit="1" customWidth="1"/>
    <col min="3" max="3" width="16.85546875" style="14" bestFit="1" customWidth="1"/>
    <col min="4" max="4" width="22" style="14" bestFit="1" customWidth="1"/>
    <col min="5" max="5" width="16.42578125" style="14" bestFit="1" customWidth="1"/>
    <col min="6" max="6" width="20.85546875" style="14" bestFit="1" customWidth="1"/>
    <col min="7" max="7" width="33" style="14" bestFit="1" customWidth="1"/>
    <col min="8" max="8" width="10.7109375" style="14" bestFit="1" customWidth="1"/>
    <col min="9" max="9" width="18.42578125" style="14" bestFit="1" customWidth="1"/>
    <col min="10" max="10" width="17.5703125" style="14" bestFit="1" customWidth="1"/>
    <col min="11" max="11" width="13.85546875" style="14" bestFit="1" customWidth="1"/>
    <col min="12" max="12" width="25.85546875" style="14" bestFit="1" customWidth="1"/>
    <col min="13" max="13" width="11.5703125" style="14" bestFit="1" customWidth="1"/>
    <col min="14" max="14" width="13.5703125" style="14" bestFit="1" customWidth="1"/>
    <col min="15" max="15" width="21.5703125" style="14" bestFit="1" customWidth="1"/>
    <col min="16" max="16" width="26.7109375" style="14" bestFit="1" customWidth="1"/>
    <col min="17" max="17" width="21.140625" style="14" bestFit="1" customWidth="1"/>
    <col min="18" max="18" width="19.85546875" style="14" bestFit="1" customWidth="1"/>
    <col min="19" max="19" width="21" style="14" bestFit="1" customWidth="1"/>
  </cols>
  <sheetData>
    <row r="1" spans="1:19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41</v>
      </c>
      <c r="P1" s="13" t="s">
        <v>14</v>
      </c>
      <c r="Q1" s="13" t="s">
        <v>22</v>
      </c>
      <c r="R1" s="13" t="s">
        <v>15</v>
      </c>
      <c r="S1" s="13" t="s">
        <v>16</v>
      </c>
    </row>
    <row r="2" spans="1:19" x14ac:dyDescent="0.25">
      <c r="A2" s="14">
        <v>11001</v>
      </c>
      <c r="B2" s="14" t="s">
        <v>30</v>
      </c>
      <c r="C2" s="14">
        <v>2214</v>
      </c>
      <c r="D2" s="14" t="s">
        <v>29</v>
      </c>
      <c r="E2" s="14">
        <v>2214</v>
      </c>
      <c r="F2" s="14" t="s">
        <v>29</v>
      </c>
      <c r="G2" s="14" t="s">
        <v>30</v>
      </c>
      <c r="H2" s="15">
        <v>44173</v>
      </c>
      <c r="I2" s="15">
        <v>43983</v>
      </c>
      <c r="J2" s="15">
        <v>44347</v>
      </c>
      <c r="K2" s="20">
        <v>1000000</v>
      </c>
      <c r="L2" s="2">
        <v>4000000</v>
      </c>
      <c r="M2" s="2">
        <v>500000</v>
      </c>
      <c r="N2" s="2">
        <v>0</v>
      </c>
      <c r="O2" s="2">
        <v>0</v>
      </c>
      <c r="P2" s="2">
        <v>0</v>
      </c>
      <c r="Q2" s="2">
        <v>200000</v>
      </c>
      <c r="R2" s="2">
        <v>2</v>
      </c>
      <c r="S2" s="2">
        <v>99</v>
      </c>
    </row>
    <row r="3" spans="1:19" x14ac:dyDescent="0.25">
      <c r="A3" s="14">
        <v>11001</v>
      </c>
      <c r="B3" s="14" t="s">
        <v>30</v>
      </c>
      <c r="C3" s="14">
        <v>2214</v>
      </c>
      <c r="D3" s="14" t="s">
        <v>29</v>
      </c>
      <c r="E3" s="14">
        <v>2214</v>
      </c>
      <c r="F3" s="14" t="s">
        <v>29</v>
      </c>
      <c r="G3" s="14" t="s">
        <v>30</v>
      </c>
      <c r="H3" s="15">
        <v>44173</v>
      </c>
      <c r="I3" s="15">
        <v>44348</v>
      </c>
      <c r="J3" s="15">
        <v>44712</v>
      </c>
      <c r="K3" s="20">
        <v>1000000</v>
      </c>
      <c r="L3" s="2">
        <v>3000000</v>
      </c>
      <c r="M3" s="2">
        <v>300000</v>
      </c>
      <c r="N3" s="2">
        <v>0</v>
      </c>
      <c r="O3" s="2">
        <v>0</v>
      </c>
      <c r="P3" s="2">
        <v>0</v>
      </c>
      <c r="Q3" s="2">
        <v>100000</v>
      </c>
      <c r="R3" s="2">
        <v>2</v>
      </c>
      <c r="S3" s="2">
        <v>99</v>
      </c>
    </row>
    <row r="4" spans="1:19" x14ac:dyDescent="0.25">
      <c r="A4" s="14">
        <v>11001</v>
      </c>
      <c r="B4" s="14" t="s">
        <v>30</v>
      </c>
      <c r="C4" s="14">
        <v>2214</v>
      </c>
      <c r="D4" s="14" t="s">
        <v>29</v>
      </c>
      <c r="E4" s="14">
        <v>2214</v>
      </c>
      <c r="F4" s="14" t="s">
        <v>29</v>
      </c>
      <c r="G4" s="14" t="s">
        <v>30</v>
      </c>
      <c r="H4" s="15">
        <v>44173</v>
      </c>
      <c r="I4" s="15">
        <v>44713</v>
      </c>
      <c r="J4" s="15">
        <v>45077</v>
      </c>
      <c r="K4" s="20">
        <v>1000000</v>
      </c>
      <c r="L4" s="2">
        <v>2000000</v>
      </c>
      <c r="M4" s="2">
        <v>400000</v>
      </c>
      <c r="N4" s="2">
        <v>0</v>
      </c>
      <c r="O4" s="2">
        <v>0</v>
      </c>
      <c r="P4" s="2">
        <v>0</v>
      </c>
      <c r="Q4" s="2">
        <v>50000</v>
      </c>
      <c r="R4" s="2">
        <v>2</v>
      </c>
      <c r="S4" s="2">
        <v>99</v>
      </c>
    </row>
    <row r="5" spans="1:19" x14ac:dyDescent="0.25">
      <c r="A5" s="14">
        <v>11001</v>
      </c>
      <c r="B5" s="14" t="s">
        <v>30</v>
      </c>
      <c r="C5" s="14">
        <v>2214</v>
      </c>
      <c r="D5" s="14" t="s">
        <v>29</v>
      </c>
      <c r="E5" s="14">
        <v>2214</v>
      </c>
      <c r="F5" s="14" t="s">
        <v>29</v>
      </c>
      <c r="G5" s="14" t="s">
        <v>30</v>
      </c>
      <c r="H5" s="15">
        <v>44173</v>
      </c>
      <c r="I5" s="15">
        <v>43800</v>
      </c>
      <c r="J5" s="15">
        <v>43830</v>
      </c>
      <c r="K5" s="20">
        <v>1000000</v>
      </c>
      <c r="L5" s="2">
        <v>500000</v>
      </c>
      <c r="M5" s="2">
        <v>100000</v>
      </c>
      <c r="N5" s="2">
        <v>20000</v>
      </c>
      <c r="O5" s="2">
        <v>50000</v>
      </c>
      <c r="P5" s="2">
        <v>50000</v>
      </c>
      <c r="Q5" s="2">
        <v>50000</v>
      </c>
      <c r="R5" s="2">
        <v>2</v>
      </c>
      <c r="S5" s="2">
        <v>99</v>
      </c>
    </row>
    <row r="6" spans="1:19" x14ac:dyDescent="0.25">
      <c r="A6" s="14">
        <v>11001</v>
      </c>
      <c r="B6" s="14" t="s">
        <v>30</v>
      </c>
      <c r="C6" s="14">
        <v>2214</v>
      </c>
      <c r="D6" s="14" t="s">
        <v>29</v>
      </c>
      <c r="E6" s="14">
        <v>2214</v>
      </c>
      <c r="F6" s="14" t="s">
        <v>29</v>
      </c>
      <c r="G6" s="14" t="s">
        <v>30</v>
      </c>
      <c r="H6" s="15">
        <v>44173</v>
      </c>
      <c r="I6" s="15">
        <v>43831</v>
      </c>
      <c r="J6" s="15">
        <v>43861</v>
      </c>
      <c r="K6" s="20">
        <v>1000000</v>
      </c>
      <c r="L6" s="2">
        <v>600000</v>
      </c>
      <c r="M6" s="2">
        <v>110000</v>
      </c>
      <c r="N6" s="2">
        <v>20000</v>
      </c>
      <c r="O6" s="2">
        <v>50000</v>
      </c>
      <c r="P6" s="2">
        <v>40000</v>
      </c>
      <c r="Q6" s="2">
        <v>30000</v>
      </c>
      <c r="R6" s="2">
        <v>2</v>
      </c>
      <c r="S6" s="2">
        <v>99</v>
      </c>
    </row>
    <row r="7" spans="1:19" x14ac:dyDescent="0.25">
      <c r="A7" s="14">
        <v>11001</v>
      </c>
      <c r="B7" s="14" t="s">
        <v>30</v>
      </c>
      <c r="C7" s="14">
        <v>2214</v>
      </c>
      <c r="D7" s="14" t="s">
        <v>29</v>
      </c>
      <c r="E7" s="14">
        <v>2214</v>
      </c>
      <c r="F7" s="14" t="s">
        <v>29</v>
      </c>
      <c r="G7" s="14" t="s">
        <v>30</v>
      </c>
      <c r="H7" s="15">
        <v>44173</v>
      </c>
      <c r="I7" s="15">
        <v>43862</v>
      </c>
      <c r="J7" s="15">
        <v>43890</v>
      </c>
      <c r="K7" s="20">
        <v>1000000</v>
      </c>
      <c r="L7" s="2">
        <v>500000</v>
      </c>
      <c r="M7" s="2">
        <v>99000</v>
      </c>
      <c r="N7" s="2">
        <v>20000</v>
      </c>
      <c r="O7" s="2">
        <v>50000</v>
      </c>
      <c r="P7" s="2">
        <v>50000</v>
      </c>
      <c r="Q7" s="2">
        <v>20000</v>
      </c>
      <c r="R7" s="2">
        <v>2</v>
      </c>
      <c r="S7" s="2">
        <v>99</v>
      </c>
    </row>
    <row r="8" spans="1:19" x14ac:dyDescent="0.25">
      <c r="A8" s="14">
        <v>11001</v>
      </c>
      <c r="B8" s="14" t="s">
        <v>30</v>
      </c>
      <c r="C8" s="14">
        <v>2214</v>
      </c>
      <c r="D8" s="14" t="s">
        <v>29</v>
      </c>
      <c r="E8" s="14">
        <v>2214</v>
      </c>
      <c r="F8" s="14" t="s">
        <v>29</v>
      </c>
      <c r="G8" s="14" t="s">
        <v>30</v>
      </c>
      <c r="H8" s="15">
        <v>44173</v>
      </c>
      <c r="I8" s="15">
        <v>43891</v>
      </c>
      <c r="J8" s="15">
        <v>43921</v>
      </c>
      <c r="K8" s="20">
        <v>1000000</v>
      </c>
      <c r="L8" s="2">
        <v>400000</v>
      </c>
      <c r="M8" s="2">
        <v>98000</v>
      </c>
      <c r="N8" s="2">
        <v>20000</v>
      </c>
      <c r="O8" s="2">
        <v>50000</v>
      </c>
      <c r="P8" s="2">
        <v>20000</v>
      </c>
      <c r="Q8" s="2">
        <v>10000</v>
      </c>
      <c r="R8" s="2">
        <v>2</v>
      </c>
      <c r="S8" s="2">
        <v>99</v>
      </c>
    </row>
    <row r="9" spans="1:19" x14ac:dyDescent="0.25">
      <c r="A9" s="14">
        <v>11001</v>
      </c>
      <c r="B9" s="14" t="s">
        <v>30</v>
      </c>
      <c r="C9" s="14">
        <v>2214</v>
      </c>
      <c r="D9" s="14" t="s">
        <v>29</v>
      </c>
      <c r="E9" s="14">
        <v>2214</v>
      </c>
      <c r="F9" s="14" t="s">
        <v>29</v>
      </c>
      <c r="G9" s="14" t="s">
        <v>30</v>
      </c>
      <c r="H9" s="15">
        <v>44173</v>
      </c>
      <c r="I9" s="15">
        <v>43922</v>
      </c>
      <c r="J9" s="15">
        <v>43951</v>
      </c>
      <c r="K9" s="20">
        <v>1000000</v>
      </c>
      <c r="L9" s="2">
        <v>300000</v>
      </c>
      <c r="M9" s="2">
        <v>100000</v>
      </c>
      <c r="N9" s="2">
        <v>20000</v>
      </c>
      <c r="O9" s="2">
        <v>50000</v>
      </c>
      <c r="P9" s="2">
        <v>40000</v>
      </c>
      <c r="Q9" s="2">
        <v>20000</v>
      </c>
      <c r="R9" s="2">
        <v>2</v>
      </c>
      <c r="S9" s="2">
        <v>99</v>
      </c>
    </row>
    <row r="10" spans="1:19" x14ac:dyDescent="0.25">
      <c r="A10" s="14">
        <v>11001</v>
      </c>
      <c r="B10" s="14" t="s">
        <v>30</v>
      </c>
      <c r="C10" s="14">
        <v>2214</v>
      </c>
      <c r="D10" s="14" t="s">
        <v>29</v>
      </c>
      <c r="E10" s="14">
        <v>2214</v>
      </c>
      <c r="F10" s="14" t="s">
        <v>29</v>
      </c>
      <c r="G10" s="14" t="s">
        <v>30</v>
      </c>
      <c r="H10" s="15">
        <v>44173</v>
      </c>
      <c r="I10" s="15">
        <v>43952</v>
      </c>
      <c r="J10" s="15">
        <v>43982</v>
      </c>
      <c r="K10" s="20">
        <v>1000000</v>
      </c>
      <c r="L10" s="2">
        <v>200000</v>
      </c>
      <c r="M10" s="2">
        <v>80000</v>
      </c>
      <c r="N10" s="2">
        <v>20000</v>
      </c>
      <c r="O10" s="2">
        <v>50000</v>
      </c>
      <c r="P10" s="2">
        <v>20000</v>
      </c>
      <c r="Q10" s="2">
        <v>30000</v>
      </c>
      <c r="R10" s="2">
        <v>2</v>
      </c>
      <c r="S10" s="2">
        <v>99</v>
      </c>
    </row>
    <row r="11" spans="1:19" x14ac:dyDescent="0.25">
      <c r="H11" s="18"/>
      <c r="I11" s="18"/>
      <c r="J11" s="18"/>
      <c r="K11" s="19"/>
      <c r="L11" s="19"/>
      <c r="M11" s="19"/>
      <c r="N11" s="19"/>
      <c r="O11" s="19"/>
      <c r="P11" s="19"/>
      <c r="Q11" s="19"/>
    </row>
    <row r="12" spans="1:19" x14ac:dyDescent="0.25">
      <c r="H12" s="18"/>
      <c r="I12" s="18"/>
      <c r="J12" s="18"/>
      <c r="K12" s="19"/>
      <c r="L12" s="19"/>
      <c r="M12" s="19"/>
      <c r="N12" s="19"/>
      <c r="O12" s="19"/>
      <c r="P12" s="19"/>
      <c r="Q12" s="19"/>
    </row>
    <row r="13" spans="1:19" x14ac:dyDescent="0.25">
      <c r="H13" s="18"/>
      <c r="I13" s="18"/>
      <c r="J13" s="18"/>
      <c r="K13" s="19"/>
      <c r="L13" s="19"/>
      <c r="M13" s="19"/>
      <c r="N13" s="19"/>
      <c r="O13" s="19"/>
      <c r="P13" s="19"/>
      <c r="Q13" s="19"/>
    </row>
    <row r="14" spans="1:19" x14ac:dyDescent="0.25">
      <c r="H14" s="18"/>
      <c r="I14" s="18"/>
      <c r="J14" s="18"/>
      <c r="K14" s="19"/>
      <c r="L14" s="19"/>
      <c r="M14" s="19"/>
      <c r="N14" s="19"/>
      <c r="O14" s="19"/>
      <c r="P14" s="19"/>
      <c r="Q14" s="19"/>
    </row>
    <row r="15" spans="1:19" x14ac:dyDescent="0.25">
      <c r="H15" s="18"/>
      <c r="I15" s="18"/>
      <c r="J15" s="18"/>
      <c r="K15" s="19"/>
      <c r="L15" s="19"/>
      <c r="M15" s="19"/>
      <c r="N15" s="19"/>
      <c r="O15" s="19"/>
      <c r="P15" s="19"/>
      <c r="Q15" s="19"/>
    </row>
    <row r="16" spans="1:19" x14ac:dyDescent="0.25">
      <c r="H16" s="18"/>
      <c r="I16" s="18"/>
      <c r="J16" s="18"/>
      <c r="K16" s="19"/>
      <c r="L16" s="19"/>
      <c r="M16" s="19"/>
      <c r="N16" s="19"/>
      <c r="O16" s="19"/>
      <c r="P16" s="19"/>
      <c r="Q16" s="19"/>
    </row>
    <row r="17" spans="8:17" x14ac:dyDescent="0.25">
      <c r="H17" s="18"/>
      <c r="I17" s="18"/>
      <c r="J17" s="18"/>
      <c r="K17" s="19"/>
      <c r="L17" s="19"/>
      <c r="M17" s="19"/>
      <c r="N17" s="19"/>
      <c r="O17" s="19"/>
      <c r="P17" s="19"/>
      <c r="Q17" s="19"/>
    </row>
    <row r="18" spans="8:17" x14ac:dyDescent="0.25">
      <c r="H18" s="18"/>
      <c r="I18" s="18"/>
      <c r="J18" s="18"/>
      <c r="K18" s="19"/>
      <c r="L18" s="19"/>
      <c r="M18" s="19"/>
      <c r="N18" s="19"/>
      <c r="O18" s="19"/>
      <c r="P18" s="19"/>
      <c r="Q18" s="19"/>
    </row>
    <row r="19" spans="8:17" x14ac:dyDescent="0.25">
      <c r="H19" s="18"/>
      <c r="I19" s="18"/>
      <c r="J19" s="18"/>
      <c r="K19" s="19"/>
      <c r="L19" s="19"/>
      <c r="M19" s="19"/>
      <c r="N19" s="19"/>
      <c r="O19" s="19"/>
      <c r="P19" s="19"/>
      <c r="Q19" s="19"/>
    </row>
    <row r="20" spans="8:17" x14ac:dyDescent="0.25">
      <c r="H20" s="18"/>
      <c r="I20" s="18"/>
      <c r="J20" s="18"/>
      <c r="K20" s="19"/>
      <c r="L20" s="19"/>
      <c r="M20" s="19"/>
      <c r="N20" s="19"/>
      <c r="O20" s="19"/>
      <c r="P20" s="19"/>
      <c r="Q20" s="19"/>
    </row>
    <row r="21" spans="8:17" x14ac:dyDescent="0.25">
      <c r="H21" s="18"/>
      <c r="I21" s="18"/>
      <c r="J21" s="18"/>
      <c r="K21" s="19"/>
      <c r="L21" s="19"/>
      <c r="M21" s="19"/>
      <c r="N21" s="19"/>
      <c r="O21" s="19"/>
      <c r="P21" s="19"/>
      <c r="Q21" s="19"/>
    </row>
    <row r="22" spans="8:17" x14ac:dyDescent="0.25">
      <c r="H22" s="18"/>
      <c r="I22" s="18"/>
      <c r="J22" s="18"/>
      <c r="K22" s="19"/>
      <c r="L22" s="19"/>
      <c r="M22" s="19"/>
      <c r="N22" s="19"/>
      <c r="O22" s="19"/>
      <c r="P22" s="19"/>
      <c r="Q22" s="19"/>
    </row>
    <row r="23" spans="8:17" x14ac:dyDescent="0.25">
      <c r="H23" s="18"/>
      <c r="I23" s="18"/>
      <c r="J23" s="18"/>
      <c r="K23" s="19"/>
      <c r="L23" s="19"/>
      <c r="M23" s="19"/>
      <c r="N23" s="19"/>
      <c r="O23" s="19"/>
      <c r="P23" s="19"/>
      <c r="Q23" s="19"/>
    </row>
    <row r="24" spans="8:17" x14ac:dyDescent="0.25">
      <c r="H24" s="18"/>
      <c r="I24" s="18"/>
      <c r="J24" s="18"/>
      <c r="K24" s="19"/>
      <c r="L24" s="19"/>
      <c r="M24" s="19"/>
      <c r="N24" s="19"/>
      <c r="O24" s="19"/>
      <c r="P24" s="19"/>
      <c r="Q24" s="19"/>
    </row>
    <row r="25" spans="8:17" x14ac:dyDescent="0.25">
      <c r="H25" s="18"/>
      <c r="I25" s="18"/>
      <c r="J25" s="18"/>
      <c r="K25" s="19"/>
      <c r="L25" s="19"/>
      <c r="M25" s="19"/>
      <c r="N25" s="19"/>
      <c r="O25" s="19"/>
      <c r="P25" s="19"/>
      <c r="Q25" s="19"/>
    </row>
    <row r="26" spans="8:17" x14ac:dyDescent="0.25">
      <c r="H26" s="18"/>
      <c r="I26" s="18"/>
      <c r="J26" s="18"/>
      <c r="K26" s="19"/>
      <c r="L26" s="19"/>
      <c r="M26" s="19"/>
      <c r="N26" s="19"/>
      <c r="O26" s="19"/>
      <c r="P26" s="19"/>
      <c r="Q26" s="19"/>
    </row>
    <row r="27" spans="8:17" x14ac:dyDescent="0.25">
      <c r="H27" s="18"/>
      <c r="I27" s="18"/>
      <c r="J27" s="18"/>
      <c r="K27" s="19"/>
      <c r="L27" s="19"/>
      <c r="M27" s="19"/>
      <c r="N27" s="19"/>
      <c r="O27" s="19"/>
      <c r="P27" s="19"/>
      <c r="Q27" s="19"/>
    </row>
    <row r="28" spans="8:17" x14ac:dyDescent="0.25">
      <c r="H28" s="18"/>
      <c r="I28" s="18"/>
      <c r="J28" s="18"/>
      <c r="K28" s="19"/>
      <c r="L28" s="19"/>
      <c r="M28" s="19"/>
      <c r="N28" s="19"/>
      <c r="O28" s="19"/>
      <c r="P28" s="19"/>
      <c r="Q28" s="19"/>
    </row>
    <row r="29" spans="8:17" x14ac:dyDescent="0.25">
      <c r="H29" s="18"/>
      <c r="I29" s="18"/>
      <c r="J29" s="18"/>
      <c r="K29" s="19"/>
      <c r="L29" s="19"/>
      <c r="M29" s="19"/>
      <c r="N29" s="19"/>
      <c r="O29" s="19"/>
      <c r="P29" s="19"/>
      <c r="Q29" s="19"/>
    </row>
    <row r="30" spans="8:17" x14ac:dyDescent="0.25">
      <c r="H30" s="18"/>
      <c r="I30" s="18"/>
      <c r="J30" s="18"/>
      <c r="K30" s="19"/>
      <c r="L30" s="19"/>
      <c r="M30" s="19"/>
      <c r="N30" s="19"/>
      <c r="O30" s="19"/>
      <c r="P30" s="19"/>
      <c r="Q30" s="19"/>
    </row>
    <row r="31" spans="8:17" x14ac:dyDescent="0.25">
      <c r="H31" s="18"/>
      <c r="I31" s="18"/>
      <c r="J31" s="18"/>
      <c r="K31" s="19"/>
      <c r="L31" s="19"/>
      <c r="M31" s="19"/>
      <c r="N31" s="19"/>
      <c r="O31" s="19"/>
      <c r="P31" s="19"/>
      <c r="Q31" s="19"/>
    </row>
    <row r="32" spans="8:17" x14ac:dyDescent="0.25">
      <c r="H32" s="18"/>
      <c r="I32" s="18"/>
      <c r="J32" s="18"/>
      <c r="K32" s="19"/>
      <c r="L32" s="19"/>
      <c r="M32" s="19"/>
      <c r="N32" s="19"/>
      <c r="O32" s="19"/>
      <c r="P32" s="19"/>
      <c r="Q32" s="19"/>
    </row>
    <row r="33" spans="8:17" x14ac:dyDescent="0.25">
      <c r="H33" s="18"/>
      <c r="I33" s="18"/>
      <c r="J33" s="18"/>
      <c r="K33" s="19"/>
      <c r="L33" s="19"/>
      <c r="M33" s="19"/>
      <c r="N33" s="19"/>
      <c r="O33" s="19"/>
      <c r="P33" s="19"/>
      <c r="Q33" s="19"/>
    </row>
    <row r="34" spans="8:17" x14ac:dyDescent="0.25">
      <c r="H34" s="18"/>
      <c r="I34" s="18"/>
      <c r="J34" s="18"/>
      <c r="K34" s="19"/>
      <c r="L34" s="19"/>
      <c r="M34" s="19"/>
      <c r="N34" s="19"/>
      <c r="O34" s="19"/>
      <c r="P34" s="19"/>
      <c r="Q34" s="19"/>
    </row>
    <row r="35" spans="8:17" x14ac:dyDescent="0.25">
      <c r="H35" s="18"/>
      <c r="I35" s="18"/>
      <c r="J35" s="18"/>
      <c r="K35" s="19"/>
      <c r="L35" s="19"/>
      <c r="M35" s="19"/>
      <c r="N35" s="19"/>
      <c r="O35" s="19"/>
      <c r="P35" s="19"/>
      <c r="Q35" s="19"/>
    </row>
    <row r="36" spans="8:17" x14ac:dyDescent="0.25">
      <c r="H36" s="18"/>
      <c r="I36" s="18"/>
      <c r="J36" s="18"/>
      <c r="K36" s="19"/>
      <c r="L36" s="19"/>
      <c r="M36" s="19"/>
      <c r="N36" s="19"/>
      <c r="O36" s="19"/>
      <c r="P36" s="19"/>
      <c r="Q36" s="19"/>
    </row>
    <row r="37" spans="8:17" x14ac:dyDescent="0.25">
      <c r="H37" s="18"/>
      <c r="I37" s="18"/>
      <c r="J37" s="18"/>
      <c r="K37" s="19"/>
      <c r="L37" s="19"/>
      <c r="M37" s="19"/>
      <c r="N37" s="19"/>
      <c r="O37" s="19"/>
      <c r="P37" s="19"/>
      <c r="Q37" s="19"/>
    </row>
    <row r="38" spans="8:17" x14ac:dyDescent="0.25">
      <c r="H38" s="18"/>
      <c r="I38" s="18"/>
      <c r="J38" s="18"/>
      <c r="K38" s="19"/>
      <c r="L38" s="19"/>
      <c r="M38" s="19"/>
      <c r="N38" s="19"/>
      <c r="O38" s="19"/>
      <c r="P38" s="19"/>
      <c r="Q38" s="19"/>
    </row>
    <row r="39" spans="8:17" x14ac:dyDescent="0.25">
      <c r="H39" s="18"/>
      <c r="I39" s="18"/>
      <c r="J39" s="18"/>
      <c r="K39" s="19"/>
      <c r="L39" s="19"/>
      <c r="M39" s="19"/>
      <c r="N39" s="19"/>
      <c r="O39" s="19"/>
      <c r="P39" s="19"/>
      <c r="Q39" s="19"/>
    </row>
    <row r="40" spans="8:17" x14ac:dyDescent="0.25">
      <c r="H40" s="18"/>
      <c r="I40" s="18"/>
      <c r="J40" s="18"/>
      <c r="K40" s="19"/>
      <c r="L40" s="19"/>
      <c r="M40" s="19"/>
      <c r="N40" s="19"/>
      <c r="O40" s="19"/>
      <c r="P40" s="19"/>
      <c r="Q40" s="19"/>
    </row>
    <row r="41" spans="8:17" x14ac:dyDescent="0.25">
      <c r="H41" s="18"/>
      <c r="I41" s="18"/>
      <c r="J41" s="18"/>
      <c r="K41" s="19"/>
      <c r="L41" s="19"/>
      <c r="M41" s="19"/>
      <c r="N41" s="19"/>
      <c r="O41" s="19"/>
      <c r="P41" s="19"/>
      <c r="Q41" s="19"/>
    </row>
    <row r="42" spans="8:17" x14ac:dyDescent="0.25">
      <c r="H42" s="18"/>
      <c r="I42" s="18"/>
      <c r="J42" s="18"/>
      <c r="K42" s="19"/>
      <c r="L42" s="19"/>
      <c r="M42" s="19"/>
      <c r="N42" s="19"/>
      <c r="O42" s="19"/>
      <c r="P42" s="19"/>
      <c r="Q42" s="19"/>
    </row>
    <row r="43" spans="8:17" x14ac:dyDescent="0.25">
      <c r="H43" s="18"/>
      <c r="I43" s="18"/>
      <c r="J43" s="18"/>
      <c r="K43" s="19"/>
      <c r="L43" s="19"/>
      <c r="M43" s="19"/>
      <c r="N43" s="19"/>
      <c r="O43" s="19"/>
      <c r="P43" s="19"/>
      <c r="Q43" s="19"/>
    </row>
    <row r="44" spans="8:17" x14ac:dyDescent="0.25">
      <c r="H44" s="18"/>
      <c r="I44" s="18"/>
      <c r="J44" s="18"/>
      <c r="K44" s="19"/>
      <c r="L44" s="19"/>
      <c r="M44" s="19"/>
      <c r="N44" s="19"/>
      <c r="O44" s="19"/>
      <c r="P44" s="19"/>
      <c r="Q44" s="19"/>
    </row>
    <row r="45" spans="8:17" x14ac:dyDescent="0.25">
      <c r="H45" s="18"/>
      <c r="I45" s="18"/>
      <c r="J45" s="18"/>
      <c r="K45" s="19"/>
      <c r="L45" s="19"/>
      <c r="M45" s="19"/>
      <c r="N45" s="19"/>
      <c r="O45" s="19"/>
      <c r="P45" s="19"/>
      <c r="Q45" s="19"/>
    </row>
    <row r="46" spans="8:17" x14ac:dyDescent="0.25">
      <c r="H46" s="18"/>
      <c r="I46" s="18"/>
      <c r="J46" s="18"/>
      <c r="K46" s="19"/>
      <c r="L46" s="19"/>
      <c r="M46" s="19"/>
      <c r="N46" s="19"/>
      <c r="O46" s="19"/>
      <c r="P46" s="19"/>
      <c r="Q46" s="19"/>
    </row>
    <row r="47" spans="8:17" x14ac:dyDescent="0.25">
      <c r="H47" s="18"/>
      <c r="I47" s="18"/>
      <c r="J47" s="18"/>
      <c r="K47" s="19"/>
      <c r="L47" s="19"/>
      <c r="M47" s="19"/>
      <c r="N47" s="19"/>
      <c r="O47" s="19"/>
      <c r="P47" s="19"/>
      <c r="Q47" s="19"/>
    </row>
    <row r="48" spans="8:17" x14ac:dyDescent="0.25">
      <c r="H48" s="18"/>
      <c r="I48" s="18"/>
      <c r="J48" s="18"/>
      <c r="K48" s="19"/>
      <c r="L48" s="19"/>
      <c r="M48" s="19"/>
      <c r="N48" s="19"/>
      <c r="O48" s="19"/>
      <c r="P48" s="19"/>
      <c r="Q48" s="19"/>
    </row>
    <row r="49" spans="8:17" x14ac:dyDescent="0.25">
      <c r="H49" s="18"/>
      <c r="I49" s="18"/>
      <c r="J49" s="18"/>
      <c r="K49" s="19"/>
      <c r="L49" s="19"/>
      <c r="M49" s="19"/>
      <c r="N49" s="19"/>
      <c r="O49" s="19"/>
      <c r="P49" s="19"/>
      <c r="Q49" s="19"/>
    </row>
    <row r="50" spans="8:17" x14ac:dyDescent="0.25">
      <c r="H50" s="18"/>
      <c r="I50" s="18"/>
      <c r="J50" s="18"/>
      <c r="K50" s="19"/>
      <c r="L50" s="19"/>
      <c r="M50" s="19"/>
      <c r="N50" s="19"/>
      <c r="O50" s="19"/>
      <c r="P50" s="19"/>
      <c r="Q50" s="19"/>
    </row>
    <row r="51" spans="8:17" x14ac:dyDescent="0.25">
      <c r="H51" s="18"/>
      <c r="I51" s="18"/>
      <c r="J51" s="18"/>
      <c r="K51" s="19"/>
      <c r="L51" s="19"/>
      <c r="M51" s="19"/>
      <c r="N51" s="19"/>
      <c r="O51" s="19"/>
      <c r="P51" s="19"/>
      <c r="Q51" s="19"/>
    </row>
    <row r="52" spans="8:17" x14ac:dyDescent="0.25">
      <c r="H52" s="18"/>
      <c r="I52" s="18"/>
      <c r="J52" s="18"/>
      <c r="K52" s="19"/>
      <c r="L52" s="19"/>
      <c r="M52" s="19"/>
      <c r="N52" s="19"/>
      <c r="O52" s="19"/>
      <c r="P52" s="19"/>
      <c r="Q52" s="19"/>
    </row>
    <row r="53" spans="8:17" x14ac:dyDescent="0.25">
      <c r="H53" s="18"/>
      <c r="I53" s="18"/>
      <c r="J53" s="18"/>
      <c r="K53" s="19"/>
      <c r="L53" s="19"/>
      <c r="M53" s="19"/>
      <c r="N53" s="19"/>
      <c r="O53" s="19"/>
      <c r="P53" s="19"/>
      <c r="Q53" s="19"/>
    </row>
    <row r="54" spans="8:17" x14ac:dyDescent="0.25">
      <c r="H54" s="18"/>
      <c r="I54" s="18"/>
      <c r="J54" s="18"/>
      <c r="K54" s="19"/>
      <c r="L54" s="19"/>
      <c r="M54" s="19"/>
      <c r="N54" s="19"/>
      <c r="O54" s="19"/>
      <c r="P54" s="19"/>
      <c r="Q54" s="19"/>
    </row>
    <row r="55" spans="8:17" x14ac:dyDescent="0.25">
      <c r="H55" s="18"/>
      <c r="I55" s="18"/>
      <c r="J55" s="18"/>
      <c r="K55" s="19"/>
      <c r="L55" s="19"/>
      <c r="M55" s="19"/>
      <c r="N55" s="19"/>
      <c r="O55" s="19"/>
      <c r="P55" s="19"/>
      <c r="Q55" s="19"/>
    </row>
    <row r="56" spans="8:17" x14ac:dyDescent="0.25">
      <c r="H56" s="18"/>
      <c r="I56" s="18"/>
      <c r="J56" s="18"/>
      <c r="K56" s="19"/>
      <c r="L56" s="19"/>
      <c r="M56" s="19"/>
      <c r="N56" s="19"/>
      <c r="O56" s="19"/>
      <c r="P56" s="19"/>
      <c r="Q56" s="19"/>
    </row>
    <row r="57" spans="8:17" x14ac:dyDescent="0.25">
      <c r="H57" s="18"/>
      <c r="I57" s="18"/>
      <c r="J57" s="18"/>
      <c r="K57" s="19"/>
      <c r="L57" s="19"/>
      <c r="M57" s="19"/>
      <c r="N57" s="19"/>
      <c r="O57" s="19"/>
      <c r="P57" s="19"/>
      <c r="Q57" s="19"/>
    </row>
    <row r="58" spans="8:17" x14ac:dyDescent="0.25">
      <c r="H58" s="18"/>
      <c r="I58" s="18"/>
      <c r="J58" s="18"/>
      <c r="K58" s="19"/>
      <c r="L58" s="19"/>
      <c r="M58" s="19"/>
      <c r="N58" s="19"/>
      <c r="O58" s="19"/>
      <c r="P58" s="19"/>
      <c r="Q58" s="19"/>
    </row>
    <row r="59" spans="8:17" x14ac:dyDescent="0.25">
      <c r="H59" s="18"/>
      <c r="I59" s="18"/>
      <c r="J59" s="18"/>
      <c r="K59" s="19"/>
      <c r="L59" s="19"/>
      <c r="M59" s="19"/>
      <c r="N59" s="19"/>
      <c r="O59" s="19"/>
      <c r="P59" s="19"/>
      <c r="Q59" s="19"/>
    </row>
    <row r="60" spans="8:17" x14ac:dyDescent="0.25">
      <c r="H60" s="18"/>
      <c r="I60" s="18"/>
      <c r="J60" s="18"/>
      <c r="K60" s="19"/>
      <c r="L60" s="19"/>
      <c r="M60" s="19"/>
      <c r="N60" s="19"/>
      <c r="O60" s="19"/>
      <c r="P60" s="19"/>
      <c r="Q60" s="19"/>
    </row>
    <row r="61" spans="8:17" x14ac:dyDescent="0.25">
      <c r="H61" s="18"/>
      <c r="I61" s="18"/>
      <c r="J61" s="18"/>
      <c r="K61" s="19"/>
      <c r="L61" s="19"/>
      <c r="M61" s="19"/>
      <c r="N61" s="19"/>
      <c r="O61" s="19"/>
      <c r="P61" s="19"/>
      <c r="Q61" s="19"/>
    </row>
    <row r="62" spans="8:17" x14ac:dyDescent="0.25">
      <c r="H62" s="18"/>
      <c r="I62" s="18"/>
      <c r="J62" s="18"/>
      <c r="K62" s="19"/>
      <c r="L62" s="19"/>
      <c r="M62" s="19"/>
      <c r="N62" s="19"/>
      <c r="O62" s="19"/>
      <c r="P62" s="19"/>
      <c r="Q62" s="19"/>
    </row>
    <row r="63" spans="8:17" x14ac:dyDescent="0.25">
      <c r="H63" s="18"/>
      <c r="I63" s="18"/>
      <c r="J63" s="18"/>
      <c r="K63" s="19"/>
      <c r="L63" s="19"/>
      <c r="M63" s="19"/>
      <c r="N63" s="19"/>
      <c r="O63" s="19"/>
      <c r="P63" s="19"/>
      <c r="Q63" s="19"/>
    </row>
    <row r="64" spans="8:17" x14ac:dyDescent="0.25">
      <c r="H64" s="18"/>
      <c r="I64" s="18"/>
      <c r="J64" s="18"/>
      <c r="K64" s="19"/>
      <c r="L64" s="19"/>
      <c r="M64" s="19"/>
      <c r="N64" s="19"/>
      <c r="O64" s="19"/>
      <c r="P64" s="19"/>
      <c r="Q64" s="19"/>
    </row>
    <row r="65" spans="8:17" x14ac:dyDescent="0.25">
      <c r="H65" s="18"/>
      <c r="I65" s="18"/>
      <c r="J65" s="18"/>
      <c r="K65" s="19"/>
      <c r="L65" s="19"/>
      <c r="M65" s="19"/>
      <c r="N65" s="19"/>
      <c r="O65" s="19"/>
      <c r="P65" s="19"/>
      <c r="Q65" s="19"/>
    </row>
    <row r="66" spans="8:17" x14ac:dyDescent="0.25">
      <c r="H66" s="18"/>
      <c r="I66" s="18"/>
      <c r="J66" s="18"/>
      <c r="K66" s="19"/>
      <c r="L66" s="19"/>
      <c r="M66" s="19"/>
      <c r="N66" s="19"/>
      <c r="O66" s="19"/>
      <c r="P66" s="19"/>
      <c r="Q66" s="19"/>
    </row>
    <row r="67" spans="8:17" x14ac:dyDescent="0.25">
      <c r="H67" s="18"/>
      <c r="I67" s="18"/>
      <c r="J67" s="18"/>
      <c r="K67" s="19"/>
      <c r="L67" s="19"/>
      <c r="M67" s="19"/>
      <c r="N67" s="19"/>
      <c r="O67" s="19"/>
      <c r="P67" s="19"/>
      <c r="Q67" s="19"/>
    </row>
    <row r="68" spans="8:17" x14ac:dyDescent="0.25">
      <c r="H68" s="18"/>
      <c r="I68" s="18"/>
      <c r="J68" s="18"/>
      <c r="K68" s="19"/>
      <c r="L68" s="19"/>
      <c r="M68" s="19"/>
      <c r="N68" s="19"/>
      <c r="O68" s="19"/>
      <c r="P68" s="19"/>
      <c r="Q68" s="19"/>
    </row>
    <row r="69" spans="8:17" x14ac:dyDescent="0.25">
      <c r="H69" s="18"/>
      <c r="I69" s="18"/>
      <c r="J69" s="18"/>
      <c r="K69" s="19"/>
      <c r="L69" s="19"/>
      <c r="M69" s="19"/>
      <c r="N69" s="19"/>
      <c r="O69" s="19"/>
      <c r="P69" s="19"/>
      <c r="Q69" s="19"/>
    </row>
    <row r="70" spans="8:17" x14ac:dyDescent="0.25">
      <c r="H70" s="18"/>
      <c r="I70" s="18"/>
      <c r="J70" s="18"/>
      <c r="K70" s="19"/>
      <c r="L70" s="19"/>
      <c r="M70" s="19"/>
      <c r="N70" s="19"/>
      <c r="O70" s="19"/>
      <c r="P70" s="19"/>
      <c r="Q70" s="19"/>
    </row>
    <row r="71" spans="8:17" x14ac:dyDescent="0.25">
      <c r="H71" s="18"/>
      <c r="I71" s="18"/>
      <c r="J71" s="18"/>
      <c r="K71" s="19"/>
      <c r="L71" s="19"/>
      <c r="M71" s="19"/>
      <c r="N71" s="19"/>
      <c r="O71" s="19"/>
      <c r="P71" s="19"/>
      <c r="Q71" s="19"/>
    </row>
    <row r="72" spans="8:17" x14ac:dyDescent="0.25">
      <c r="H72" s="18"/>
      <c r="I72" s="18"/>
      <c r="J72" s="18"/>
      <c r="K72" s="19"/>
      <c r="L72" s="19"/>
      <c r="M72" s="19"/>
      <c r="N72" s="19"/>
      <c r="O72" s="19"/>
      <c r="P72" s="19"/>
      <c r="Q72" s="19"/>
    </row>
    <row r="73" spans="8:17" x14ac:dyDescent="0.25">
      <c r="H73" s="18"/>
      <c r="I73" s="18"/>
      <c r="J73" s="18"/>
      <c r="K73" s="19"/>
      <c r="L73" s="19"/>
      <c r="M73" s="19"/>
      <c r="N73" s="19"/>
      <c r="O73" s="19"/>
      <c r="P73" s="19"/>
      <c r="Q73" s="19"/>
    </row>
    <row r="74" spans="8:17" x14ac:dyDescent="0.25">
      <c r="H74" s="18"/>
      <c r="I74" s="18"/>
      <c r="J74" s="18"/>
      <c r="K74" s="19"/>
      <c r="L74" s="19"/>
      <c r="M74" s="19"/>
      <c r="N74" s="19"/>
      <c r="O74" s="19"/>
      <c r="P74" s="19"/>
      <c r="Q74" s="19"/>
    </row>
    <row r="75" spans="8:17" x14ac:dyDescent="0.25">
      <c r="H75" s="18"/>
      <c r="I75" s="18"/>
      <c r="J75" s="18"/>
      <c r="K75" s="19"/>
      <c r="L75" s="19"/>
      <c r="M75" s="19"/>
      <c r="N75" s="19"/>
      <c r="O75" s="19"/>
      <c r="P75" s="19"/>
      <c r="Q75" s="19"/>
    </row>
    <row r="76" spans="8:17" x14ac:dyDescent="0.25">
      <c r="H76" s="18"/>
      <c r="I76" s="18"/>
      <c r="J76" s="18"/>
      <c r="K76" s="19"/>
      <c r="L76" s="19"/>
      <c r="M76" s="19"/>
      <c r="N76" s="19"/>
      <c r="O76" s="19"/>
      <c r="P76" s="19"/>
      <c r="Q76" s="19"/>
    </row>
    <row r="77" spans="8:17" x14ac:dyDescent="0.25">
      <c r="H77" s="18"/>
      <c r="I77" s="18"/>
      <c r="J77" s="18"/>
      <c r="K77" s="19"/>
      <c r="L77" s="19"/>
      <c r="M77" s="19"/>
      <c r="N77" s="19"/>
      <c r="O77" s="19"/>
      <c r="P77" s="19"/>
      <c r="Q77" s="19"/>
    </row>
    <row r="78" spans="8:17" x14ac:dyDescent="0.25">
      <c r="H78" s="18"/>
      <c r="I78" s="18"/>
      <c r="J78" s="18"/>
      <c r="K78" s="19"/>
      <c r="L78" s="19"/>
      <c r="M78" s="19"/>
      <c r="N78" s="19"/>
      <c r="O78" s="19"/>
      <c r="P78" s="19"/>
      <c r="Q78" s="19"/>
    </row>
    <row r="79" spans="8:17" x14ac:dyDescent="0.25">
      <c r="H79" s="18"/>
      <c r="I79" s="18"/>
      <c r="J79" s="18"/>
      <c r="K79" s="19"/>
      <c r="L79" s="19"/>
      <c r="M79" s="19"/>
      <c r="N79" s="19"/>
      <c r="O79" s="19"/>
      <c r="P79" s="19"/>
      <c r="Q79" s="19"/>
    </row>
    <row r="80" spans="8:17" x14ac:dyDescent="0.25">
      <c r="H80" s="18"/>
      <c r="I80" s="18"/>
      <c r="J80" s="18"/>
      <c r="K80" s="19"/>
      <c r="L80" s="19"/>
      <c r="M80" s="19"/>
      <c r="N80" s="19"/>
      <c r="O80" s="19"/>
      <c r="P80" s="19"/>
      <c r="Q80" s="19"/>
    </row>
    <row r="81" spans="8:17" x14ac:dyDescent="0.25">
      <c r="H81" s="18"/>
      <c r="I81" s="18"/>
      <c r="J81" s="18"/>
      <c r="K81" s="19"/>
      <c r="L81" s="19"/>
      <c r="M81" s="19"/>
      <c r="N81" s="19"/>
      <c r="O81" s="19"/>
      <c r="P81" s="19"/>
      <c r="Q81" s="19"/>
    </row>
    <row r="82" spans="8:17" x14ac:dyDescent="0.25">
      <c r="H82" s="18"/>
      <c r="I82" s="18"/>
      <c r="J82" s="18"/>
      <c r="K82" s="19"/>
      <c r="L82" s="19"/>
      <c r="M82" s="19"/>
      <c r="N82" s="19"/>
      <c r="O82" s="19"/>
      <c r="P82" s="19"/>
      <c r="Q82" s="19"/>
    </row>
    <row r="83" spans="8:17" x14ac:dyDescent="0.25">
      <c r="H83" s="18"/>
      <c r="I83" s="18"/>
      <c r="J83" s="18"/>
      <c r="K83" s="19"/>
      <c r="L83" s="19"/>
      <c r="M83" s="19"/>
      <c r="N83" s="19"/>
      <c r="O83" s="19"/>
      <c r="P83" s="19"/>
      <c r="Q83" s="19"/>
    </row>
    <row r="84" spans="8:17" x14ac:dyDescent="0.25">
      <c r="H84" s="18"/>
      <c r="I84" s="18"/>
      <c r="J84" s="18"/>
      <c r="K84" s="19"/>
      <c r="L84" s="19"/>
      <c r="M84" s="19"/>
      <c r="N84" s="19"/>
      <c r="O84" s="19"/>
      <c r="P84" s="19"/>
      <c r="Q84" s="19"/>
    </row>
    <row r="85" spans="8:17" x14ac:dyDescent="0.25">
      <c r="H85" s="18"/>
      <c r="I85" s="18"/>
      <c r="J85" s="18"/>
      <c r="K85" s="19"/>
      <c r="L85" s="19"/>
      <c r="M85" s="19"/>
      <c r="N85" s="19"/>
      <c r="O85" s="19"/>
      <c r="P85" s="19"/>
      <c r="Q85" s="19"/>
    </row>
    <row r="86" spans="8:17" x14ac:dyDescent="0.25">
      <c r="H86" s="18"/>
      <c r="I86" s="18"/>
      <c r="J86" s="18"/>
      <c r="K86" s="19"/>
      <c r="L86" s="19"/>
      <c r="M86" s="19"/>
      <c r="N86" s="19"/>
      <c r="O86" s="19"/>
      <c r="P86" s="19"/>
      <c r="Q86" s="19"/>
    </row>
    <row r="87" spans="8:17" x14ac:dyDescent="0.25">
      <c r="H87" s="18"/>
      <c r="I87" s="18"/>
      <c r="J87" s="18"/>
      <c r="K87" s="19"/>
      <c r="L87" s="19"/>
      <c r="M87" s="19"/>
      <c r="N87" s="19"/>
      <c r="O87" s="19"/>
      <c r="P87" s="19"/>
      <c r="Q87" s="19"/>
    </row>
    <row r="88" spans="8:17" x14ac:dyDescent="0.25">
      <c r="H88" s="18"/>
      <c r="I88" s="18"/>
      <c r="J88" s="18"/>
      <c r="K88" s="19"/>
      <c r="L88" s="19"/>
      <c r="M88" s="19"/>
      <c r="N88" s="19"/>
      <c r="O88" s="19"/>
      <c r="P88" s="19"/>
      <c r="Q88" s="19"/>
    </row>
    <row r="89" spans="8:17" x14ac:dyDescent="0.25">
      <c r="H89" s="18"/>
      <c r="I89" s="18"/>
      <c r="J89" s="18"/>
      <c r="K89" s="19"/>
      <c r="L89" s="19"/>
      <c r="M89" s="19"/>
      <c r="N89" s="19"/>
      <c r="O89" s="19"/>
      <c r="P89" s="19"/>
      <c r="Q89" s="19"/>
    </row>
    <row r="90" spans="8:17" x14ac:dyDescent="0.25">
      <c r="H90" s="18"/>
      <c r="I90" s="18"/>
      <c r="J90" s="18"/>
      <c r="K90" s="19"/>
      <c r="L90" s="19"/>
      <c r="M90" s="19"/>
      <c r="N90" s="19"/>
      <c r="O90" s="19"/>
      <c r="P90" s="19"/>
      <c r="Q90" s="19"/>
    </row>
    <row r="91" spans="8:17" x14ac:dyDescent="0.25">
      <c r="H91" s="18"/>
      <c r="I91" s="18"/>
      <c r="J91" s="18"/>
      <c r="K91" s="19"/>
      <c r="L91" s="19"/>
      <c r="M91" s="19"/>
      <c r="N91" s="19"/>
      <c r="O91" s="19"/>
      <c r="P91" s="19"/>
      <c r="Q91" s="19"/>
    </row>
    <row r="92" spans="8:17" x14ac:dyDescent="0.25">
      <c r="H92" s="18"/>
      <c r="I92" s="18"/>
      <c r="J92" s="18"/>
      <c r="K92" s="19"/>
      <c r="L92" s="19"/>
      <c r="M92" s="19"/>
      <c r="N92" s="19"/>
      <c r="O92" s="19"/>
      <c r="P92" s="19"/>
      <c r="Q92" s="19"/>
    </row>
    <row r="93" spans="8:17" x14ac:dyDescent="0.25">
      <c r="H93" s="18"/>
      <c r="I93" s="18"/>
      <c r="J93" s="18"/>
      <c r="K93" s="19"/>
      <c r="L93" s="19"/>
      <c r="M93" s="19"/>
      <c r="N93" s="19"/>
      <c r="O93" s="19"/>
      <c r="P93" s="19"/>
      <c r="Q93" s="19"/>
    </row>
    <row r="94" spans="8:17" x14ac:dyDescent="0.25">
      <c r="H94" s="18"/>
      <c r="I94" s="18"/>
      <c r="J94" s="18"/>
      <c r="K94" s="19"/>
      <c r="L94" s="19"/>
      <c r="M94" s="19"/>
      <c r="N94" s="19"/>
      <c r="O94" s="19"/>
      <c r="P94" s="19"/>
      <c r="Q94" s="19"/>
    </row>
    <row r="95" spans="8:17" x14ac:dyDescent="0.25">
      <c r="H95" s="18"/>
      <c r="I95" s="18"/>
      <c r="J95" s="18"/>
      <c r="K95" s="19"/>
      <c r="L95" s="19"/>
      <c r="M95" s="19"/>
      <c r="N95" s="19"/>
      <c r="O95" s="19"/>
      <c r="P95" s="19"/>
      <c r="Q95" s="19"/>
    </row>
    <row r="96" spans="8:17" x14ac:dyDescent="0.25">
      <c r="H96" s="18"/>
      <c r="I96" s="18"/>
      <c r="J96" s="18"/>
      <c r="K96" s="19"/>
      <c r="L96" s="19"/>
      <c r="M96" s="19"/>
      <c r="N96" s="19"/>
      <c r="O96" s="19"/>
      <c r="P96" s="19"/>
      <c r="Q96" s="19"/>
    </row>
    <row r="97" spans="8:17" x14ac:dyDescent="0.25">
      <c r="H97" s="18"/>
      <c r="I97" s="18"/>
      <c r="J97" s="18"/>
      <c r="K97" s="19"/>
      <c r="L97" s="19"/>
      <c r="M97" s="19"/>
      <c r="N97" s="19"/>
      <c r="O97" s="19"/>
      <c r="P97" s="19"/>
      <c r="Q97" s="19"/>
    </row>
    <row r="98" spans="8:17" x14ac:dyDescent="0.25">
      <c r="H98" s="18"/>
      <c r="I98" s="18"/>
      <c r="J98" s="18"/>
      <c r="K98" s="19"/>
      <c r="L98" s="19"/>
      <c r="M98" s="19"/>
      <c r="N98" s="19"/>
      <c r="O98" s="19"/>
      <c r="P98" s="19"/>
      <c r="Q98" s="19"/>
    </row>
    <row r="99" spans="8:17" x14ac:dyDescent="0.25">
      <c r="H99" s="18"/>
      <c r="I99" s="18"/>
      <c r="J99" s="18"/>
      <c r="K99" s="19"/>
      <c r="L99" s="19"/>
      <c r="M99" s="19"/>
      <c r="N99" s="19"/>
      <c r="O99" s="19"/>
      <c r="P99" s="19"/>
      <c r="Q99" s="19"/>
    </row>
    <row r="100" spans="8:17" x14ac:dyDescent="0.25">
      <c r="H100" s="18"/>
      <c r="I100" s="18"/>
      <c r="J100" s="18"/>
      <c r="K100" s="19"/>
      <c r="L100" s="19"/>
      <c r="M100" s="19"/>
      <c r="N100" s="19"/>
      <c r="O100" s="19"/>
      <c r="P100" s="19"/>
      <c r="Q100" s="19"/>
    </row>
    <row r="101" spans="8:17" x14ac:dyDescent="0.25">
      <c r="H101" s="18"/>
      <c r="I101" s="18"/>
      <c r="J101" s="18"/>
      <c r="K101" s="19"/>
      <c r="L101" s="19"/>
      <c r="M101" s="19"/>
      <c r="N101" s="19"/>
      <c r="O101" s="19"/>
      <c r="P101" s="19"/>
      <c r="Q101" s="19"/>
    </row>
    <row r="102" spans="8:17" x14ac:dyDescent="0.25">
      <c r="H102" s="18"/>
      <c r="I102" s="18"/>
      <c r="J102" s="18"/>
      <c r="K102" s="19"/>
      <c r="L102" s="19"/>
      <c r="M102" s="19"/>
      <c r="N102" s="19"/>
      <c r="O102" s="19"/>
      <c r="P102" s="19"/>
      <c r="Q102" s="19"/>
    </row>
    <row r="103" spans="8:17" x14ac:dyDescent="0.25">
      <c r="H103" s="18"/>
      <c r="I103" s="18"/>
      <c r="J103" s="18"/>
      <c r="K103" s="19"/>
      <c r="L103" s="19"/>
      <c r="M103" s="19"/>
      <c r="N103" s="19"/>
      <c r="O103" s="19"/>
      <c r="P103" s="19"/>
      <c r="Q103" s="19"/>
    </row>
    <row r="104" spans="8:17" x14ac:dyDescent="0.25">
      <c r="H104" s="18"/>
      <c r="I104" s="18"/>
      <c r="J104" s="18"/>
      <c r="K104" s="19"/>
      <c r="L104" s="19"/>
      <c r="M104" s="19"/>
      <c r="N104" s="19"/>
      <c r="O104" s="19"/>
      <c r="P104" s="19"/>
      <c r="Q104" s="19"/>
    </row>
    <row r="105" spans="8:17" x14ac:dyDescent="0.25">
      <c r="H105" s="18"/>
      <c r="I105" s="18"/>
      <c r="J105" s="18"/>
      <c r="K105" s="19"/>
      <c r="L105" s="19"/>
      <c r="M105" s="19"/>
      <c r="N105" s="19"/>
      <c r="O105" s="19"/>
      <c r="P105" s="19"/>
      <c r="Q105" s="19"/>
    </row>
    <row r="106" spans="8:17" x14ac:dyDescent="0.25">
      <c r="H106" s="18"/>
      <c r="I106" s="18"/>
      <c r="J106" s="18"/>
      <c r="K106" s="19"/>
      <c r="L106" s="19"/>
      <c r="M106" s="19"/>
      <c r="N106" s="19"/>
      <c r="O106" s="19"/>
      <c r="P106" s="19"/>
      <c r="Q106" s="19"/>
    </row>
    <row r="107" spans="8:17" x14ac:dyDescent="0.25">
      <c r="H107" s="18"/>
      <c r="I107" s="18"/>
      <c r="J107" s="18"/>
      <c r="K107" s="19"/>
      <c r="L107" s="19"/>
      <c r="M107" s="19"/>
      <c r="N107" s="19"/>
      <c r="O107" s="19"/>
      <c r="P107" s="19"/>
      <c r="Q107" s="19"/>
    </row>
    <row r="108" spans="8:17" x14ac:dyDescent="0.25">
      <c r="H108" s="18"/>
      <c r="I108" s="18"/>
      <c r="J108" s="18"/>
      <c r="K108" s="19"/>
      <c r="L108" s="19"/>
      <c r="M108" s="19"/>
      <c r="N108" s="19"/>
      <c r="O108" s="19"/>
      <c r="P108" s="19"/>
      <c r="Q108" s="19"/>
    </row>
    <row r="109" spans="8:17" x14ac:dyDescent="0.25">
      <c r="H109" s="18"/>
      <c r="I109" s="18"/>
      <c r="J109" s="18"/>
      <c r="K109" s="19"/>
      <c r="L109" s="19"/>
      <c r="M109" s="19"/>
      <c r="N109" s="19"/>
      <c r="O109" s="19"/>
      <c r="P109" s="19"/>
      <c r="Q109" s="19"/>
    </row>
    <row r="110" spans="8:17" x14ac:dyDescent="0.25">
      <c r="H110" s="18"/>
      <c r="I110" s="18"/>
      <c r="J110" s="18"/>
      <c r="K110" s="19"/>
      <c r="L110" s="19"/>
      <c r="M110" s="19"/>
      <c r="N110" s="19"/>
      <c r="O110" s="19"/>
      <c r="P110" s="19"/>
      <c r="Q110" s="19"/>
    </row>
    <row r="111" spans="8:17" x14ac:dyDescent="0.25">
      <c r="H111" s="18"/>
      <c r="I111" s="18"/>
      <c r="J111" s="18"/>
      <c r="K111" s="19"/>
      <c r="L111" s="19"/>
      <c r="M111" s="19"/>
      <c r="N111" s="19"/>
      <c r="O111" s="19"/>
      <c r="P111" s="19"/>
      <c r="Q111" s="19"/>
    </row>
    <row r="112" spans="8:17" x14ac:dyDescent="0.25">
      <c r="H112" s="18"/>
      <c r="I112" s="18"/>
      <c r="J112" s="18"/>
      <c r="K112" s="19"/>
      <c r="L112" s="19"/>
      <c r="M112" s="19"/>
      <c r="N112" s="19"/>
      <c r="O112" s="19"/>
      <c r="P112" s="19"/>
      <c r="Q112" s="19"/>
    </row>
    <row r="113" spans="8:17" x14ac:dyDescent="0.25">
      <c r="H113" s="18"/>
      <c r="I113" s="18"/>
      <c r="J113" s="18"/>
      <c r="K113" s="19"/>
      <c r="L113" s="19"/>
      <c r="M113" s="19"/>
      <c r="N113" s="19"/>
      <c r="O113" s="19"/>
      <c r="P113" s="19"/>
      <c r="Q113" s="19"/>
    </row>
    <row r="114" spans="8:17" x14ac:dyDescent="0.25">
      <c r="H114" s="18"/>
      <c r="I114" s="18"/>
      <c r="J114" s="18"/>
      <c r="K114" s="19"/>
      <c r="L114" s="19"/>
      <c r="M114" s="19"/>
      <c r="N114" s="19"/>
      <c r="O114" s="19"/>
      <c r="P114" s="19"/>
      <c r="Q114" s="19"/>
    </row>
    <row r="115" spans="8:17" x14ac:dyDescent="0.25">
      <c r="H115" s="18"/>
      <c r="I115" s="18"/>
      <c r="J115" s="18"/>
      <c r="K115" s="19"/>
      <c r="L115" s="19"/>
      <c r="M115" s="19"/>
      <c r="N115" s="19"/>
      <c r="O115" s="19"/>
      <c r="P115" s="19"/>
      <c r="Q115" s="19"/>
    </row>
    <row r="116" spans="8:17" x14ac:dyDescent="0.25">
      <c r="H116" s="18"/>
      <c r="I116" s="18"/>
      <c r="J116" s="18"/>
      <c r="K116" s="19"/>
      <c r="L116" s="19"/>
      <c r="M116" s="19"/>
      <c r="N116" s="19"/>
      <c r="O116" s="19"/>
      <c r="P116" s="19"/>
      <c r="Q116" s="19"/>
    </row>
    <row r="117" spans="8:17" x14ac:dyDescent="0.25">
      <c r="H117" s="18"/>
      <c r="I117" s="18"/>
      <c r="J117" s="18"/>
      <c r="K117" s="19"/>
      <c r="L117" s="19"/>
      <c r="M117" s="19"/>
      <c r="N117" s="19"/>
      <c r="O117" s="19"/>
      <c r="P117" s="19"/>
      <c r="Q117" s="19"/>
    </row>
    <row r="118" spans="8:17" x14ac:dyDescent="0.25">
      <c r="H118" s="18"/>
      <c r="I118" s="18"/>
      <c r="J118" s="18"/>
      <c r="K118" s="19"/>
      <c r="L118" s="19"/>
      <c r="M118" s="19"/>
      <c r="N118" s="19"/>
      <c r="O118" s="19"/>
      <c r="P118" s="19"/>
      <c r="Q118" s="19"/>
    </row>
    <row r="119" spans="8:17" x14ac:dyDescent="0.25">
      <c r="H119" s="18"/>
      <c r="I119" s="18"/>
      <c r="J119" s="18"/>
      <c r="K119" s="19"/>
      <c r="L119" s="19"/>
      <c r="M119" s="19"/>
      <c r="N119" s="19"/>
      <c r="O119" s="19"/>
      <c r="P119" s="19"/>
      <c r="Q119" s="19"/>
    </row>
    <row r="120" spans="8:17" x14ac:dyDescent="0.25">
      <c r="H120" s="18"/>
      <c r="I120" s="18"/>
      <c r="J120" s="18"/>
      <c r="K120" s="19"/>
      <c r="L120" s="19"/>
      <c r="M120" s="19"/>
      <c r="N120" s="19"/>
      <c r="O120" s="19"/>
      <c r="P120" s="19"/>
      <c r="Q120" s="19"/>
    </row>
    <row r="121" spans="8:17" x14ac:dyDescent="0.25">
      <c r="H121" s="18"/>
      <c r="I121" s="18"/>
      <c r="J121" s="18"/>
      <c r="K121" s="19"/>
      <c r="L121" s="19"/>
      <c r="M121" s="19"/>
      <c r="N121" s="19"/>
      <c r="O121" s="19"/>
      <c r="P121" s="19"/>
      <c r="Q121" s="19"/>
    </row>
    <row r="122" spans="8:17" x14ac:dyDescent="0.25">
      <c r="H122" s="18"/>
      <c r="I122" s="18"/>
      <c r="J122" s="18"/>
      <c r="K122" s="19"/>
      <c r="L122" s="19"/>
      <c r="M122" s="19"/>
      <c r="N122" s="19"/>
      <c r="O122" s="19"/>
      <c r="P122" s="19"/>
      <c r="Q122" s="19"/>
    </row>
    <row r="123" spans="8:17" x14ac:dyDescent="0.25">
      <c r="H123" s="18"/>
      <c r="I123" s="18"/>
      <c r="J123" s="18"/>
      <c r="K123" s="19"/>
      <c r="L123" s="19"/>
      <c r="M123" s="19"/>
      <c r="N123" s="19"/>
      <c r="O123" s="19"/>
      <c r="P123" s="19"/>
      <c r="Q123" s="19"/>
    </row>
    <row r="124" spans="8:17" x14ac:dyDescent="0.25">
      <c r="H124" s="18"/>
      <c r="I124" s="18"/>
      <c r="J124" s="18"/>
      <c r="K124" s="19"/>
      <c r="L124" s="19"/>
      <c r="M124" s="19"/>
      <c r="N124" s="19"/>
      <c r="O124" s="19"/>
      <c r="P124" s="19"/>
      <c r="Q124" s="19"/>
    </row>
    <row r="125" spans="8:17" x14ac:dyDescent="0.25">
      <c r="H125" s="18"/>
      <c r="I125" s="18"/>
      <c r="J125" s="18"/>
      <c r="K125" s="19"/>
      <c r="L125" s="19"/>
      <c r="M125" s="19"/>
      <c r="N125" s="19"/>
      <c r="O125" s="19"/>
      <c r="P125" s="19"/>
      <c r="Q125" s="19"/>
    </row>
    <row r="126" spans="8:17" x14ac:dyDescent="0.25">
      <c r="H126" s="18"/>
      <c r="I126" s="18"/>
      <c r="J126" s="18"/>
      <c r="K126" s="19"/>
      <c r="L126" s="19"/>
      <c r="M126" s="19"/>
      <c r="N126" s="19"/>
      <c r="O126" s="19"/>
      <c r="P126" s="19"/>
      <c r="Q126" s="19"/>
    </row>
    <row r="127" spans="8:17" x14ac:dyDescent="0.25">
      <c r="H127" s="18"/>
      <c r="I127" s="18"/>
      <c r="J127" s="18"/>
      <c r="K127" s="19"/>
      <c r="L127" s="19"/>
      <c r="M127" s="19"/>
      <c r="N127" s="19"/>
      <c r="O127" s="19"/>
      <c r="P127" s="19"/>
      <c r="Q127" s="19"/>
    </row>
    <row r="128" spans="8:17" x14ac:dyDescent="0.25">
      <c r="H128" s="18"/>
      <c r="I128" s="18"/>
      <c r="J128" s="18"/>
      <c r="K128" s="19"/>
      <c r="L128" s="19"/>
      <c r="M128" s="19"/>
      <c r="N128" s="19"/>
      <c r="O128" s="19"/>
      <c r="P128" s="19"/>
      <c r="Q128" s="19"/>
    </row>
    <row r="129" spans="8:17" x14ac:dyDescent="0.25">
      <c r="H129" s="18"/>
      <c r="I129" s="18"/>
      <c r="J129" s="18"/>
      <c r="K129" s="19"/>
      <c r="L129" s="19"/>
      <c r="M129" s="19"/>
      <c r="N129" s="19"/>
      <c r="O129" s="19"/>
      <c r="P129" s="19"/>
      <c r="Q129" s="19"/>
    </row>
    <row r="130" spans="8:17" x14ac:dyDescent="0.25">
      <c r="H130" s="18"/>
      <c r="I130" s="18"/>
      <c r="J130" s="18"/>
      <c r="K130" s="19"/>
      <c r="L130" s="19"/>
      <c r="M130" s="19"/>
      <c r="N130" s="19"/>
      <c r="O130" s="19"/>
      <c r="P130" s="19"/>
      <c r="Q130" s="19"/>
    </row>
    <row r="131" spans="8:17" x14ac:dyDescent="0.25">
      <c r="H131" s="18"/>
      <c r="I131" s="18"/>
      <c r="J131" s="18"/>
      <c r="K131" s="19"/>
      <c r="L131" s="19"/>
      <c r="M131" s="19"/>
      <c r="N131" s="19"/>
      <c r="O131" s="19"/>
      <c r="P131" s="19"/>
      <c r="Q131" s="19"/>
    </row>
    <row r="132" spans="8:17" x14ac:dyDescent="0.25">
      <c r="H132" s="18"/>
      <c r="I132" s="18"/>
      <c r="J132" s="18"/>
      <c r="K132" s="19"/>
      <c r="L132" s="19"/>
      <c r="M132" s="19"/>
      <c r="N132" s="19"/>
      <c r="O132" s="19"/>
      <c r="P132" s="19"/>
      <c r="Q132" s="19"/>
    </row>
    <row r="133" spans="8:17" x14ac:dyDescent="0.25">
      <c r="H133" s="18"/>
      <c r="I133" s="18"/>
      <c r="J133" s="18"/>
      <c r="K133" s="19"/>
      <c r="L133" s="19"/>
      <c r="M133" s="19"/>
      <c r="N133" s="19"/>
      <c r="O133" s="19"/>
      <c r="P133" s="19"/>
      <c r="Q133" s="19"/>
    </row>
    <row r="134" spans="8:17" x14ac:dyDescent="0.25">
      <c r="H134" s="18"/>
      <c r="I134" s="18"/>
      <c r="J134" s="18"/>
      <c r="K134" s="19"/>
      <c r="L134" s="19"/>
      <c r="M134" s="19"/>
      <c r="N134" s="19"/>
      <c r="O134" s="19"/>
      <c r="P134" s="19"/>
      <c r="Q134" s="19"/>
    </row>
    <row r="135" spans="8:17" x14ac:dyDescent="0.25">
      <c r="H135" s="18"/>
      <c r="I135" s="18"/>
      <c r="J135" s="18"/>
      <c r="K135" s="19"/>
      <c r="L135" s="19"/>
      <c r="M135" s="19"/>
      <c r="N135" s="19"/>
      <c r="O135" s="19"/>
      <c r="P135" s="19"/>
      <c r="Q135" s="19"/>
    </row>
    <row r="136" spans="8:17" x14ac:dyDescent="0.25">
      <c r="H136" s="18"/>
      <c r="I136" s="18"/>
      <c r="J136" s="18"/>
      <c r="K136" s="19"/>
      <c r="L136" s="19"/>
      <c r="M136" s="19"/>
      <c r="N136" s="19"/>
      <c r="O136" s="19"/>
      <c r="P136" s="19"/>
      <c r="Q136" s="19"/>
    </row>
    <row r="137" spans="8:17" x14ac:dyDescent="0.25">
      <c r="H137" s="18"/>
      <c r="I137" s="18"/>
      <c r="J137" s="18"/>
      <c r="K137" s="19"/>
      <c r="L137" s="19"/>
      <c r="M137" s="19"/>
      <c r="N137" s="19"/>
      <c r="O137" s="19"/>
      <c r="P137" s="19"/>
      <c r="Q137" s="19"/>
    </row>
    <row r="138" spans="8:17" x14ac:dyDescent="0.25">
      <c r="H138" s="18"/>
      <c r="I138" s="18"/>
      <c r="J138" s="18"/>
      <c r="K138" s="19"/>
      <c r="L138" s="19"/>
      <c r="M138" s="19"/>
      <c r="N138" s="19"/>
      <c r="O138" s="19"/>
      <c r="P138" s="19"/>
      <c r="Q138" s="19"/>
    </row>
    <row r="139" spans="8:17" x14ac:dyDescent="0.25">
      <c r="H139" s="18"/>
      <c r="I139" s="18"/>
      <c r="J139" s="18"/>
      <c r="K139" s="19"/>
      <c r="L139" s="19"/>
      <c r="M139" s="19"/>
      <c r="N139" s="19"/>
      <c r="O139" s="19"/>
      <c r="P139" s="19"/>
      <c r="Q139" s="19"/>
    </row>
    <row r="140" spans="8:17" x14ac:dyDescent="0.25">
      <c r="H140" s="18"/>
      <c r="I140" s="18"/>
      <c r="J140" s="18"/>
      <c r="K140" s="19"/>
      <c r="L140" s="19"/>
      <c r="M140" s="19"/>
      <c r="N140" s="19"/>
      <c r="O140" s="19"/>
      <c r="P140" s="19"/>
      <c r="Q140" s="19"/>
    </row>
    <row r="141" spans="8:17" x14ac:dyDescent="0.25">
      <c r="H141" s="18"/>
      <c r="I141" s="18"/>
      <c r="J141" s="18"/>
      <c r="K141" s="19"/>
      <c r="L141" s="19"/>
      <c r="M141" s="19"/>
      <c r="N141" s="19"/>
      <c r="O141" s="19"/>
      <c r="P141" s="19"/>
      <c r="Q141" s="19"/>
    </row>
    <row r="142" spans="8:17" x14ac:dyDescent="0.25">
      <c r="H142" s="18"/>
      <c r="I142" s="18"/>
      <c r="J142" s="18"/>
      <c r="K142" s="19"/>
      <c r="L142" s="19"/>
      <c r="M142" s="19"/>
      <c r="N142" s="19"/>
      <c r="O142" s="19"/>
      <c r="P142" s="19"/>
      <c r="Q142" s="19"/>
    </row>
    <row r="143" spans="8:17" x14ac:dyDescent="0.25">
      <c r="H143" s="18"/>
      <c r="I143" s="18"/>
      <c r="J143" s="18"/>
      <c r="K143" s="19"/>
      <c r="L143" s="19"/>
      <c r="M143" s="19"/>
      <c r="N143" s="19"/>
      <c r="O143" s="19"/>
      <c r="P143" s="19"/>
      <c r="Q143" s="19"/>
    </row>
    <row r="144" spans="8:17" x14ac:dyDescent="0.25">
      <c r="H144" s="18"/>
      <c r="I144" s="18"/>
      <c r="J144" s="18"/>
      <c r="K144" s="19"/>
      <c r="L144" s="19"/>
      <c r="M144" s="19"/>
      <c r="N144" s="19"/>
      <c r="O144" s="19"/>
      <c r="P144" s="19"/>
      <c r="Q144" s="19"/>
    </row>
    <row r="145" spans="8:17" x14ac:dyDescent="0.25">
      <c r="H145" s="18"/>
      <c r="I145" s="18"/>
      <c r="J145" s="18"/>
      <c r="K145" s="19"/>
      <c r="L145" s="19"/>
      <c r="M145" s="19"/>
      <c r="N145" s="19"/>
      <c r="O145" s="19"/>
      <c r="P145" s="19"/>
      <c r="Q145" s="19"/>
    </row>
    <row r="146" spans="8:17" x14ac:dyDescent="0.25">
      <c r="H146" s="18"/>
      <c r="I146" s="18"/>
      <c r="J146" s="18"/>
      <c r="K146" s="19"/>
      <c r="L146" s="19"/>
      <c r="M146" s="19"/>
      <c r="N146" s="19"/>
      <c r="O146" s="19"/>
      <c r="P146" s="19"/>
      <c r="Q146" s="19"/>
    </row>
    <row r="147" spans="8:17" x14ac:dyDescent="0.25">
      <c r="H147" s="18"/>
      <c r="I147" s="18"/>
      <c r="J147" s="18"/>
      <c r="K147" s="19"/>
      <c r="L147" s="19"/>
      <c r="M147" s="19"/>
      <c r="N147" s="19"/>
      <c r="O147" s="19"/>
      <c r="P147" s="19"/>
      <c r="Q147" s="19"/>
    </row>
    <row r="148" spans="8:17" x14ac:dyDescent="0.25">
      <c r="H148" s="18"/>
      <c r="I148" s="18"/>
      <c r="J148" s="18"/>
      <c r="K148" s="19"/>
      <c r="L148" s="19"/>
      <c r="M148" s="19"/>
      <c r="N148" s="19"/>
      <c r="O148" s="19"/>
      <c r="P148" s="19"/>
      <c r="Q148" s="19"/>
    </row>
    <row r="149" spans="8:17" x14ac:dyDescent="0.25">
      <c r="H149" s="18"/>
      <c r="I149" s="18"/>
      <c r="J149" s="18"/>
      <c r="K149" s="19"/>
      <c r="L149" s="19"/>
      <c r="M149" s="19"/>
      <c r="N149" s="19"/>
      <c r="O149" s="19"/>
      <c r="P149" s="19"/>
      <c r="Q149" s="19"/>
    </row>
    <row r="150" spans="8:17" x14ac:dyDescent="0.25">
      <c r="H150" s="18"/>
      <c r="I150" s="18"/>
      <c r="J150" s="18"/>
      <c r="K150" s="19"/>
      <c r="L150" s="19"/>
      <c r="M150" s="19"/>
      <c r="N150" s="19"/>
      <c r="O150" s="19"/>
      <c r="P150" s="19"/>
      <c r="Q150" s="19"/>
    </row>
    <row r="151" spans="8:17" x14ac:dyDescent="0.25">
      <c r="H151" s="18"/>
      <c r="I151" s="18"/>
      <c r="J151" s="18"/>
      <c r="K151" s="19"/>
      <c r="L151" s="19"/>
      <c r="M151" s="19"/>
      <c r="N151" s="19"/>
      <c r="O151" s="19"/>
      <c r="P151" s="19"/>
      <c r="Q151" s="19"/>
    </row>
    <row r="152" spans="8:17" x14ac:dyDescent="0.25">
      <c r="H152" s="18"/>
      <c r="I152" s="18"/>
      <c r="J152" s="18"/>
      <c r="K152" s="19"/>
      <c r="L152" s="19"/>
      <c r="M152" s="19"/>
      <c r="N152" s="19"/>
      <c r="O152" s="19"/>
      <c r="P152" s="19"/>
      <c r="Q152" s="19"/>
    </row>
    <row r="153" spans="8:17" x14ac:dyDescent="0.25">
      <c r="H153" s="18"/>
      <c r="I153" s="18"/>
      <c r="J153" s="18"/>
      <c r="K153" s="19"/>
      <c r="L153" s="19"/>
      <c r="M153" s="19"/>
      <c r="N153" s="19"/>
      <c r="O153" s="19"/>
      <c r="P153" s="19"/>
      <c r="Q153" s="19"/>
    </row>
    <row r="154" spans="8:17" x14ac:dyDescent="0.25">
      <c r="H154" s="18"/>
      <c r="I154" s="18"/>
      <c r="J154" s="18"/>
      <c r="K154" s="19"/>
      <c r="L154" s="19"/>
      <c r="M154" s="19"/>
      <c r="N154" s="19"/>
      <c r="O154" s="19"/>
      <c r="P154" s="19"/>
      <c r="Q154" s="19"/>
    </row>
    <row r="155" spans="8:17" x14ac:dyDescent="0.25">
      <c r="H155" s="18"/>
      <c r="I155" s="18"/>
      <c r="J155" s="18"/>
      <c r="K155" s="19"/>
      <c r="L155" s="19"/>
      <c r="M155" s="19"/>
      <c r="N155" s="19"/>
      <c r="O155" s="19"/>
      <c r="P155" s="19"/>
      <c r="Q155" s="19"/>
    </row>
    <row r="156" spans="8:17" x14ac:dyDescent="0.25">
      <c r="H156" s="18"/>
      <c r="I156" s="18"/>
      <c r="J156" s="18"/>
      <c r="K156" s="19"/>
      <c r="L156" s="19"/>
      <c r="M156" s="19"/>
      <c r="N156" s="19"/>
      <c r="O156" s="19"/>
      <c r="P156" s="19"/>
      <c r="Q156" s="19"/>
    </row>
    <row r="157" spans="8:17" x14ac:dyDescent="0.25">
      <c r="H157" s="18"/>
      <c r="I157" s="18"/>
      <c r="J157" s="18"/>
      <c r="K157" s="19"/>
      <c r="L157" s="19"/>
      <c r="M157" s="19"/>
      <c r="N157" s="19"/>
      <c r="O157" s="19"/>
      <c r="P157" s="19"/>
      <c r="Q157" s="19"/>
    </row>
    <row r="158" spans="8:17" x14ac:dyDescent="0.25">
      <c r="H158" s="18"/>
      <c r="I158" s="18"/>
      <c r="J158" s="18"/>
      <c r="K158" s="19"/>
      <c r="L158" s="19"/>
      <c r="M158" s="19"/>
      <c r="N158" s="19"/>
      <c r="O158" s="19"/>
      <c r="P158" s="19"/>
      <c r="Q158" s="19"/>
    </row>
    <row r="159" spans="8:17" x14ac:dyDescent="0.25">
      <c r="H159" s="18"/>
      <c r="I159" s="18"/>
      <c r="J159" s="18"/>
      <c r="K159" s="19"/>
      <c r="L159" s="19"/>
      <c r="M159" s="19"/>
      <c r="N159" s="19"/>
      <c r="O159" s="19"/>
      <c r="P159" s="19"/>
      <c r="Q159" s="19"/>
    </row>
    <row r="160" spans="8:17" x14ac:dyDescent="0.25">
      <c r="H160" s="18"/>
      <c r="I160" s="18"/>
      <c r="J160" s="18"/>
      <c r="K160" s="19"/>
      <c r="L160" s="19"/>
      <c r="M160" s="19"/>
      <c r="N160" s="19"/>
      <c r="O160" s="19"/>
      <c r="P160" s="19"/>
      <c r="Q160" s="19"/>
    </row>
    <row r="161" spans="8:17" x14ac:dyDescent="0.25">
      <c r="H161" s="18"/>
      <c r="I161" s="18"/>
      <c r="J161" s="18"/>
      <c r="K161" s="19"/>
      <c r="L161" s="19"/>
      <c r="M161" s="19"/>
      <c r="N161" s="19"/>
      <c r="O161" s="19"/>
      <c r="P161" s="19"/>
      <c r="Q161" s="19"/>
    </row>
    <row r="162" spans="8:17" x14ac:dyDescent="0.25">
      <c r="H162" s="18"/>
      <c r="I162" s="18"/>
      <c r="J162" s="18"/>
      <c r="K162" s="19"/>
      <c r="L162" s="19"/>
      <c r="M162" s="19"/>
      <c r="N162" s="19"/>
      <c r="O162" s="19"/>
      <c r="P162" s="19"/>
      <c r="Q162" s="19"/>
    </row>
    <row r="163" spans="8:17" x14ac:dyDescent="0.25">
      <c r="H163" s="18"/>
      <c r="I163" s="18"/>
      <c r="J163" s="18"/>
      <c r="K163" s="19"/>
      <c r="L163" s="19"/>
      <c r="M163" s="19"/>
      <c r="N163" s="19"/>
      <c r="O163" s="19"/>
      <c r="P163" s="19"/>
      <c r="Q163" s="19"/>
    </row>
    <row r="164" spans="8:17" x14ac:dyDescent="0.25">
      <c r="H164" s="18"/>
      <c r="I164" s="18"/>
      <c r="J164" s="18"/>
      <c r="K164" s="19"/>
      <c r="L164" s="19"/>
      <c r="M164" s="19"/>
      <c r="N164" s="19"/>
      <c r="O164" s="19"/>
      <c r="P164" s="19"/>
      <c r="Q164" s="19"/>
    </row>
    <row r="165" spans="8:17" x14ac:dyDescent="0.25">
      <c r="H165" s="18"/>
      <c r="I165" s="18"/>
      <c r="J165" s="18"/>
      <c r="K165" s="19"/>
      <c r="L165" s="19"/>
      <c r="M165" s="19"/>
      <c r="N165" s="19"/>
      <c r="O165" s="19"/>
      <c r="P165" s="19"/>
      <c r="Q165" s="19"/>
    </row>
    <row r="166" spans="8:17" x14ac:dyDescent="0.25">
      <c r="H166" s="18"/>
      <c r="I166" s="18"/>
      <c r="J166" s="18"/>
      <c r="K166" s="19"/>
      <c r="L166" s="19"/>
      <c r="M166" s="19"/>
      <c r="N166" s="19"/>
      <c r="O166" s="19"/>
      <c r="P166" s="19"/>
      <c r="Q166" s="19"/>
    </row>
    <row r="167" spans="8:17" x14ac:dyDescent="0.25">
      <c r="H167" s="18"/>
      <c r="I167" s="18"/>
      <c r="J167" s="18"/>
      <c r="K167" s="19"/>
      <c r="L167" s="19"/>
      <c r="M167" s="19"/>
      <c r="N167" s="19"/>
      <c r="O167" s="19"/>
      <c r="P167" s="19"/>
      <c r="Q167" s="19"/>
    </row>
    <row r="168" spans="8:17" x14ac:dyDescent="0.25">
      <c r="H168" s="18"/>
      <c r="I168" s="18"/>
      <c r="J168" s="18"/>
      <c r="K168" s="19"/>
      <c r="L168" s="19"/>
      <c r="M168" s="19"/>
      <c r="N168" s="19"/>
      <c r="O168" s="19"/>
      <c r="P168" s="19"/>
      <c r="Q168" s="19"/>
    </row>
    <row r="169" spans="8:17" x14ac:dyDescent="0.25">
      <c r="H169" s="18"/>
      <c r="I169" s="18"/>
      <c r="J169" s="18"/>
      <c r="K169" s="19"/>
      <c r="L169" s="19"/>
      <c r="M169" s="19"/>
      <c r="N169" s="19"/>
      <c r="O169" s="19"/>
      <c r="P169" s="19"/>
      <c r="Q169" s="19"/>
    </row>
    <row r="170" spans="8:17" x14ac:dyDescent="0.25">
      <c r="H170" s="18"/>
      <c r="I170" s="18"/>
      <c r="J170" s="18"/>
      <c r="K170" s="19"/>
      <c r="L170" s="19"/>
      <c r="M170" s="19"/>
      <c r="N170" s="19"/>
      <c r="O170" s="19"/>
      <c r="P170" s="19"/>
      <c r="Q170" s="19"/>
    </row>
    <row r="171" spans="8:17" x14ac:dyDescent="0.25">
      <c r="H171" s="18"/>
      <c r="I171" s="18"/>
      <c r="J171" s="18"/>
      <c r="K171" s="19"/>
      <c r="L171" s="19"/>
      <c r="M171" s="19"/>
      <c r="N171" s="19"/>
      <c r="O171" s="19"/>
      <c r="P171" s="19"/>
      <c r="Q171" s="19"/>
    </row>
    <row r="172" spans="8:17" x14ac:dyDescent="0.25">
      <c r="H172" s="18"/>
      <c r="I172" s="18"/>
      <c r="J172" s="18"/>
      <c r="K172" s="19"/>
      <c r="L172" s="19"/>
      <c r="M172" s="19"/>
      <c r="N172" s="19"/>
      <c r="O172" s="19"/>
      <c r="P172" s="19"/>
      <c r="Q172" s="19"/>
    </row>
    <row r="173" spans="8:17" x14ac:dyDescent="0.25">
      <c r="H173" s="18"/>
      <c r="I173" s="18"/>
      <c r="J173" s="18"/>
      <c r="K173" s="19"/>
      <c r="L173" s="19"/>
      <c r="M173" s="19"/>
      <c r="N173" s="19"/>
      <c r="O173" s="19"/>
      <c r="P173" s="19"/>
      <c r="Q173" s="19"/>
    </row>
    <row r="174" spans="8:17" x14ac:dyDescent="0.25">
      <c r="H174" s="18"/>
      <c r="I174" s="18"/>
      <c r="J174" s="18"/>
      <c r="K174" s="19"/>
      <c r="L174" s="19"/>
      <c r="M174" s="19"/>
      <c r="N174" s="19"/>
      <c r="O174" s="19"/>
      <c r="P174" s="19"/>
      <c r="Q174" s="19"/>
    </row>
    <row r="175" spans="8:17" x14ac:dyDescent="0.25">
      <c r="H175" s="18"/>
      <c r="I175" s="18"/>
      <c r="J175" s="18"/>
      <c r="K175" s="19"/>
      <c r="L175" s="19"/>
      <c r="M175" s="19"/>
      <c r="N175" s="19"/>
      <c r="O175" s="19"/>
      <c r="P175" s="19"/>
      <c r="Q175" s="19"/>
    </row>
    <row r="176" spans="8:17" x14ac:dyDescent="0.25">
      <c r="H176" s="18"/>
      <c r="I176" s="18"/>
      <c r="J176" s="18"/>
      <c r="K176" s="19"/>
      <c r="L176" s="19"/>
      <c r="M176" s="19"/>
      <c r="N176" s="19"/>
      <c r="O176" s="19"/>
      <c r="P176" s="19"/>
      <c r="Q176" s="19"/>
    </row>
    <row r="177" spans="8:17" x14ac:dyDescent="0.25">
      <c r="H177" s="18"/>
      <c r="I177" s="18"/>
      <c r="J177" s="18"/>
      <c r="K177" s="19"/>
      <c r="L177" s="19"/>
      <c r="M177" s="19"/>
      <c r="N177" s="19"/>
      <c r="O177" s="19"/>
      <c r="P177" s="19"/>
      <c r="Q177" s="19"/>
    </row>
    <row r="178" spans="8:17" x14ac:dyDescent="0.25">
      <c r="H178" s="18"/>
      <c r="I178" s="18"/>
      <c r="J178" s="18"/>
      <c r="K178" s="19"/>
      <c r="L178" s="19"/>
      <c r="M178" s="19"/>
      <c r="N178" s="19"/>
      <c r="O178" s="19"/>
      <c r="P178" s="19"/>
      <c r="Q178" s="19"/>
    </row>
    <row r="179" spans="8:17" x14ac:dyDescent="0.25">
      <c r="H179" s="18"/>
      <c r="I179" s="18"/>
      <c r="J179" s="18"/>
      <c r="K179" s="19"/>
      <c r="L179" s="19"/>
      <c r="M179" s="19"/>
      <c r="N179" s="19"/>
      <c r="O179" s="19"/>
      <c r="P179" s="19"/>
      <c r="Q179" s="19"/>
    </row>
    <row r="180" spans="8:17" x14ac:dyDescent="0.25">
      <c r="H180" s="18"/>
      <c r="I180" s="18"/>
      <c r="J180" s="18"/>
      <c r="K180" s="19"/>
      <c r="L180" s="19"/>
      <c r="M180" s="19"/>
      <c r="N180" s="19"/>
      <c r="O180" s="19"/>
      <c r="P180" s="19"/>
      <c r="Q180" s="19"/>
    </row>
    <row r="181" spans="8:17" x14ac:dyDescent="0.25">
      <c r="H181" s="18"/>
      <c r="I181" s="18"/>
      <c r="J181" s="18"/>
      <c r="K181" s="19"/>
      <c r="L181" s="19"/>
      <c r="M181" s="19"/>
      <c r="N181" s="19"/>
      <c r="O181" s="19"/>
      <c r="P181" s="19"/>
      <c r="Q181" s="19"/>
    </row>
    <row r="182" spans="8:17" x14ac:dyDescent="0.25">
      <c r="H182" s="18"/>
      <c r="I182" s="18"/>
      <c r="J182" s="18"/>
      <c r="K182" s="19"/>
      <c r="L182" s="19"/>
      <c r="M182" s="19"/>
      <c r="N182" s="19"/>
      <c r="O182" s="19"/>
      <c r="P182" s="19"/>
      <c r="Q182" s="19"/>
    </row>
    <row r="183" spans="8:17" x14ac:dyDescent="0.25">
      <c r="H183" s="18"/>
      <c r="I183" s="18"/>
      <c r="J183" s="18"/>
      <c r="K183" s="19"/>
      <c r="L183" s="19"/>
      <c r="M183" s="19"/>
      <c r="N183" s="19"/>
      <c r="O183" s="19"/>
      <c r="P183" s="19"/>
      <c r="Q183" s="19"/>
    </row>
    <row r="184" spans="8:17" x14ac:dyDescent="0.25">
      <c r="H184" s="18"/>
      <c r="I184" s="18"/>
      <c r="J184" s="18"/>
      <c r="K184" s="19"/>
      <c r="L184" s="19"/>
      <c r="M184" s="19"/>
      <c r="N184" s="19"/>
      <c r="O184" s="19"/>
      <c r="P184" s="19"/>
      <c r="Q184" s="19"/>
    </row>
    <row r="185" spans="8:17" x14ac:dyDescent="0.25">
      <c r="H185" s="18"/>
      <c r="I185" s="18"/>
      <c r="J185" s="18"/>
      <c r="K185" s="19"/>
      <c r="L185" s="19"/>
      <c r="M185" s="19"/>
      <c r="N185" s="19"/>
      <c r="O185" s="19"/>
      <c r="P185" s="19"/>
      <c r="Q185" s="19"/>
    </row>
    <row r="186" spans="8:17" x14ac:dyDescent="0.25">
      <c r="H186" s="18"/>
      <c r="I186" s="18"/>
      <c r="J186" s="18"/>
      <c r="K186" s="19"/>
      <c r="L186" s="19"/>
      <c r="M186" s="19"/>
      <c r="N186" s="19"/>
      <c r="O186" s="19"/>
      <c r="P186" s="19"/>
      <c r="Q186" s="19"/>
    </row>
    <row r="187" spans="8:17" x14ac:dyDescent="0.25">
      <c r="H187" s="18"/>
      <c r="I187" s="18"/>
      <c r="J187" s="18"/>
      <c r="K187" s="19"/>
      <c r="L187" s="19"/>
      <c r="M187" s="19"/>
      <c r="N187" s="19"/>
      <c r="O187" s="19"/>
      <c r="P187" s="19"/>
      <c r="Q187" s="19"/>
    </row>
    <row r="188" spans="8:17" x14ac:dyDescent="0.25">
      <c r="H188" s="18"/>
      <c r="I188" s="18"/>
      <c r="J188" s="18"/>
      <c r="K188" s="19"/>
      <c r="L188" s="19"/>
      <c r="M188" s="19"/>
      <c r="N188" s="19"/>
      <c r="O188" s="19"/>
      <c r="P188" s="19"/>
      <c r="Q188" s="19"/>
    </row>
    <row r="189" spans="8:17" x14ac:dyDescent="0.25">
      <c r="H189" s="18"/>
      <c r="I189" s="18"/>
      <c r="J189" s="18"/>
      <c r="K189" s="19"/>
      <c r="L189" s="19"/>
      <c r="M189" s="19"/>
      <c r="N189" s="19"/>
      <c r="O189" s="19"/>
      <c r="P189" s="19"/>
      <c r="Q189" s="19"/>
    </row>
    <row r="190" spans="8:17" x14ac:dyDescent="0.25">
      <c r="H190" s="18"/>
      <c r="I190" s="18"/>
      <c r="J190" s="18"/>
      <c r="K190" s="19"/>
      <c r="L190" s="19"/>
      <c r="M190" s="19"/>
      <c r="N190" s="19"/>
      <c r="O190" s="19"/>
      <c r="P190" s="19"/>
      <c r="Q190" s="19"/>
    </row>
    <row r="191" spans="8:17" x14ac:dyDescent="0.25">
      <c r="H191" s="18"/>
      <c r="I191" s="18"/>
      <c r="J191" s="18"/>
      <c r="K191" s="19"/>
      <c r="L191" s="19"/>
      <c r="M191" s="19"/>
      <c r="N191" s="19"/>
      <c r="O191" s="19"/>
      <c r="P191" s="19"/>
      <c r="Q191" s="19"/>
    </row>
    <row r="192" spans="8:17" x14ac:dyDescent="0.25">
      <c r="H192" s="18"/>
      <c r="I192" s="18"/>
      <c r="J192" s="18"/>
      <c r="K192" s="19"/>
      <c r="L192" s="19"/>
      <c r="M192" s="19"/>
      <c r="N192" s="19"/>
      <c r="O192" s="19"/>
      <c r="P192" s="19"/>
      <c r="Q192" s="19"/>
    </row>
    <row r="193" spans="8:17" x14ac:dyDescent="0.25">
      <c r="H193" s="18"/>
      <c r="I193" s="18"/>
      <c r="J193" s="18"/>
      <c r="K193" s="19"/>
      <c r="L193" s="19"/>
      <c r="M193" s="19"/>
      <c r="N193" s="19"/>
      <c r="O193" s="19"/>
      <c r="P193" s="19"/>
      <c r="Q193" s="19"/>
    </row>
    <row r="194" spans="8:17" x14ac:dyDescent="0.25">
      <c r="H194" s="18"/>
      <c r="I194" s="18"/>
      <c r="J194" s="18"/>
      <c r="K194" s="19"/>
      <c r="L194" s="19"/>
      <c r="M194" s="19"/>
      <c r="N194" s="19"/>
      <c r="O194" s="19"/>
      <c r="P194" s="19"/>
      <c r="Q194" s="19"/>
    </row>
    <row r="195" spans="8:17" x14ac:dyDescent="0.25">
      <c r="H195" s="18"/>
      <c r="I195" s="18"/>
      <c r="J195" s="18"/>
      <c r="K195" s="19"/>
      <c r="L195" s="19"/>
      <c r="M195" s="19"/>
      <c r="N195" s="19"/>
      <c r="O195" s="19"/>
      <c r="P195" s="19"/>
      <c r="Q195" s="19"/>
    </row>
    <row r="196" spans="8:17" x14ac:dyDescent="0.25">
      <c r="H196" s="18"/>
      <c r="I196" s="18"/>
      <c r="J196" s="18"/>
      <c r="K196" s="19"/>
      <c r="L196" s="19"/>
      <c r="M196" s="19"/>
      <c r="N196" s="19"/>
      <c r="O196" s="19"/>
      <c r="P196" s="19"/>
      <c r="Q196" s="19"/>
    </row>
    <row r="197" spans="8:17" x14ac:dyDescent="0.25">
      <c r="H197" s="18"/>
      <c r="I197" s="18"/>
      <c r="J197" s="18"/>
      <c r="K197" s="19"/>
      <c r="L197" s="19"/>
      <c r="M197" s="19"/>
      <c r="N197" s="19"/>
      <c r="O197" s="19"/>
      <c r="P197" s="19"/>
      <c r="Q197" s="19"/>
    </row>
    <row r="198" spans="8:17" x14ac:dyDescent="0.25">
      <c r="H198" s="18"/>
      <c r="I198" s="18"/>
      <c r="J198" s="18"/>
      <c r="K198" s="19"/>
      <c r="L198" s="19"/>
      <c r="M198" s="19"/>
      <c r="N198" s="19"/>
      <c r="O198" s="19"/>
      <c r="P198" s="19"/>
      <c r="Q198" s="19"/>
    </row>
    <row r="199" spans="8:17" x14ac:dyDescent="0.25">
      <c r="H199" s="18"/>
      <c r="I199" s="18"/>
      <c r="J199" s="18"/>
      <c r="K199" s="19"/>
      <c r="L199" s="19"/>
      <c r="M199" s="19"/>
      <c r="N199" s="19"/>
      <c r="O199" s="19"/>
      <c r="P199" s="19"/>
      <c r="Q199" s="19"/>
    </row>
    <row r="200" spans="8:17" x14ac:dyDescent="0.25">
      <c r="H200" s="18"/>
      <c r="I200" s="18"/>
      <c r="J200" s="18"/>
      <c r="K200" s="19"/>
      <c r="L200" s="19"/>
      <c r="M200" s="19"/>
      <c r="N200" s="19"/>
      <c r="O200" s="19"/>
      <c r="P200" s="19"/>
      <c r="Q200" s="19"/>
    </row>
    <row r="201" spans="8:17" x14ac:dyDescent="0.25">
      <c r="H201" s="18"/>
      <c r="I201" s="18"/>
      <c r="J201" s="18"/>
      <c r="K201" s="19"/>
      <c r="L201" s="19"/>
      <c r="M201" s="19"/>
      <c r="N201" s="19"/>
      <c r="O201" s="19"/>
      <c r="P201" s="19"/>
      <c r="Q201" s="19"/>
    </row>
    <row r="202" spans="8:17" x14ac:dyDescent="0.25">
      <c r="H202" s="18"/>
      <c r="I202" s="18"/>
      <c r="J202" s="18"/>
      <c r="K202" s="19"/>
      <c r="L202" s="19"/>
      <c r="M202" s="19"/>
      <c r="N202" s="19"/>
      <c r="O202" s="19"/>
      <c r="P202" s="19"/>
      <c r="Q202" s="19"/>
    </row>
    <row r="203" spans="8:17" x14ac:dyDescent="0.25">
      <c r="H203" s="18"/>
      <c r="I203" s="18"/>
      <c r="J203" s="18"/>
      <c r="K203" s="19"/>
      <c r="L203" s="19"/>
      <c r="M203" s="19"/>
      <c r="N203" s="19"/>
      <c r="O203" s="19"/>
      <c r="P203" s="19"/>
      <c r="Q203" s="19"/>
    </row>
    <row r="204" spans="8:17" x14ac:dyDescent="0.25">
      <c r="H204" s="18"/>
      <c r="I204" s="18"/>
      <c r="J204" s="18"/>
      <c r="K204" s="19"/>
      <c r="L204" s="19"/>
      <c r="M204" s="19"/>
      <c r="N204" s="19"/>
      <c r="O204" s="19"/>
      <c r="P204" s="19"/>
      <c r="Q204" s="19"/>
    </row>
    <row r="205" spans="8:17" x14ac:dyDescent="0.25">
      <c r="H205" s="18"/>
      <c r="I205" s="18"/>
      <c r="J205" s="18"/>
      <c r="K205" s="19"/>
      <c r="L205" s="19"/>
      <c r="M205" s="19"/>
      <c r="N205" s="19"/>
      <c r="O205" s="19"/>
      <c r="P205" s="19"/>
      <c r="Q205" s="19"/>
    </row>
    <row r="206" spans="8:17" x14ac:dyDescent="0.25">
      <c r="H206" s="18"/>
      <c r="I206" s="18"/>
      <c r="J206" s="18"/>
      <c r="K206" s="19"/>
      <c r="L206" s="19"/>
      <c r="M206" s="19"/>
      <c r="N206" s="19"/>
      <c r="O206" s="19"/>
      <c r="P206" s="19"/>
      <c r="Q206" s="19"/>
    </row>
    <row r="207" spans="8:17" x14ac:dyDescent="0.25">
      <c r="H207" s="18"/>
      <c r="I207" s="18"/>
      <c r="J207" s="18"/>
      <c r="K207" s="19"/>
      <c r="L207" s="19"/>
      <c r="M207" s="19"/>
      <c r="N207" s="19"/>
      <c r="O207" s="19"/>
      <c r="P207" s="19"/>
      <c r="Q207" s="19"/>
    </row>
    <row r="208" spans="8:17" x14ac:dyDescent="0.25">
      <c r="H208" s="18"/>
      <c r="I208" s="18"/>
      <c r="J208" s="18"/>
      <c r="K208" s="19"/>
      <c r="L208" s="19"/>
      <c r="M208" s="19"/>
      <c r="N208" s="19"/>
      <c r="O208" s="19"/>
      <c r="P208" s="19"/>
      <c r="Q208" s="19"/>
    </row>
    <row r="209" spans="8:17" x14ac:dyDescent="0.25">
      <c r="H209" s="18"/>
      <c r="I209" s="18"/>
      <c r="J209" s="18"/>
      <c r="K209" s="19"/>
      <c r="L209" s="19"/>
      <c r="M209" s="19"/>
      <c r="N209" s="19"/>
      <c r="O209" s="19"/>
      <c r="P209" s="19"/>
      <c r="Q209" s="19"/>
    </row>
    <row r="210" spans="8:17" x14ac:dyDescent="0.25">
      <c r="H210" s="18"/>
      <c r="I210" s="18"/>
      <c r="J210" s="18"/>
      <c r="K210" s="19"/>
      <c r="L210" s="19"/>
      <c r="M210" s="19"/>
      <c r="N210" s="19"/>
      <c r="O210" s="19"/>
      <c r="P210" s="19"/>
      <c r="Q210" s="19"/>
    </row>
    <row r="211" spans="8:17" x14ac:dyDescent="0.25">
      <c r="H211" s="18"/>
      <c r="I211" s="18"/>
      <c r="J211" s="18"/>
      <c r="K211" s="19"/>
      <c r="L211" s="19"/>
      <c r="M211" s="19"/>
      <c r="N211" s="19"/>
      <c r="O211" s="19"/>
      <c r="P211" s="19"/>
      <c r="Q211" s="19"/>
    </row>
    <row r="212" spans="8:17" x14ac:dyDescent="0.25">
      <c r="H212" s="18"/>
      <c r="I212" s="18"/>
      <c r="J212" s="18"/>
      <c r="K212" s="19"/>
      <c r="L212" s="19"/>
      <c r="M212" s="19"/>
      <c r="N212" s="19"/>
      <c r="O212" s="19"/>
      <c r="P212" s="19"/>
      <c r="Q212" s="19"/>
    </row>
    <row r="213" spans="8:17" x14ac:dyDescent="0.25">
      <c r="H213" s="18"/>
      <c r="I213" s="18"/>
      <c r="J213" s="18"/>
      <c r="K213" s="19"/>
      <c r="L213" s="19"/>
      <c r="M213" s="19"/>
      <c r="N213" s="19"/>
      <c r="O213" s="19"/>
      <c r="P213" s="19"/>
      <c r="Q213" s="19"/>
    </row>
    <row r="214" spans="8:17" x14ac:dyDescent="0.25">
      <c r="H214" s="18"/>
      <c r="I214" s="18"/>
      <c r="J214" s="18"/>
      <c r="K214" s="19"/>
      <c r="L214" s="19"/>
      <c r="M214" s="19"/>
      <c r="N214" s="19"/>
      <c r="O214" s="19"/>
      <c r="P214" s="19"/>
      <c r="Q214" s="19"/>
    </row>
    <row r="215" spans="8:17" x14ac:dyDescent="0.25">
      <c r="H215" s="18"/>
      <c r="I215" s="18"/>
      <c r="J215" s="18"/>
      <c r="K215" s="19"/>
      <c r="L215" s="19"/>
      <c r="M215" s="19"/>
      <c r="N215" s="19"/>
      <c r="O215" s="19"/>
      <c r="P215" s="19"/>
      <c r="Q215" s="19"/>
    </row>
    <row r="216" spans="8:17" x14ac:dyDescent="0.25">
      <c r="H216" s="18"/>
      <c r="I216" s="18"/>
      <c r="J216" s="18"/>
      <c r="K216" s="19"/>
      <c r="L216" s="19"/>
      <c r="M216" s="19"/>
      <c r="N216" s="19"/>
      <c r="O216" s="19"/>
      <c r="P216" s="19"/>
      <c r="Q216" s="19"/>
    </row>
    <row r="217" spans="8:17" x14ac:dyDescent="0.25">
      <c r="H217" s="18"/>
      <c r="I217" s="18"/>
      <c r="J217" s="18"/>
      <c r="K217" s="19"/>
      <c r="L217" s="19"/>
      <c r="M217" s="19"/>
      <c r="N217" s="19"/>
      <c r="O217" s="19"/>
      <c r="P217" s="19"/>
      <c r="Q217" s="19"/>
    </row>
    <row r="218" spans="8:17" x14ac:dyDescent="0.25">
      <c r="H218" s="18"/>
      <c r="I218" s="18"/>
      <c r="J218" s="18"/>
      <c r="K218" s="19"/>
      <c r="L218" s="19"/>
      <c r="M218" s="19"/>
      <c r="N218" s="19"/>
      <c r="O218" s="19"/>
      <c r="P218" s="19"/>
      <c r="Q218" s="19"/>
    </row>
    <row r="219" spans="8:17" x14ac:dyDescent="0.25">
      <c r="H219" s="18"/>
      <c r="I219" s="18"/>
      <c r="J219" s="18"/>
      <c r="K219" s="19"/>
      <c r="L219" s="19"/>
      <c r="M219" s="19"/>
      <c r="N219" s="19"/>
      <c r="O219" s="19"/>
      <c r="P219" s="19"/>
      <c r="Q219" s="19"/>
    </row>
    <row r="220" spans="8:17" x14ac:dyDescent="0.25">
      <c r="H220" s="18"/>
      <c r="I220" s="18"/>
      <c r="J220" s="18"/>
      <c r="K220" s="19"/>
      <c r="L220" s="19"/>
      <c r="M220" s="19"/>
      <c r="N220" s="19"/>
      <c r="O220" s="19"/>
      <c r="P220" s="19"/>
      <c r="Q220" s="19"/>
    </row>
    <row r="221" spans="8:17" x14ac:dyDescent="0.25">
      <c r="H221" s="18"/>
      <c r="I221" s="18"/>
      <c r="J221" s="18"/>
      <c r="K221" s="19"/>
      <c r="L221" s="19"/>
      <c r="M221" s="19"/>
      <c r="N221" s="19"/>
      <c r="O221" s="19"/>
      <c r="P221" s="19"/>
      <c r="Q221" s="19"/>
    </row>
    <row r="222" spans="8:17" x14ac:dyDescent="0.25">
      <c r="H222" s="18"/>
      <c r="I222" s="18"/>
      <c r="J222" s="18"/>
      <c r="K222" s="19"/>
      <c r="L222" s="19"/>
      <c r="M222" s="19"/>
      <c r="N222" s="19"/>
      <c r="O222" s="19"/>
      <c r="P222" s="19"/>
      <c r="Q222" s="19"/>
    </row>
    <row r="223" spans="8:17" x14ac:dyDescent="0.25">
      <c r="H223" s="18"/>
      <c r="I223" s="18"/>
      <c r="J223" s="18"/>
      <c r="K223" s="19"/>
      <c r="L223" s="19"/>
      <c r="M223" s="19"/>
      <c r="N223" s="19"/>
      <c r="O223" s="19"/>
      <c r="P223" s="19"/>
      <c r="Q223" s="19"/>
    </row>
    <row r="224" spans="8:17" x14ac:dyDescent="0.25">
      <c r="H224" s="18"/>
      <c r="I224" s="18"/>
      <c r="J224" s="18"/>
      <c r="K224" s="19"/>
      <c r="L224" s="19"/>
      <c r="M224" s="19"/>
      <c r="N224" s="19"/>
      <c r="O224" s="19"/>
      <c r="P224" s="19"/>
      <c r="Q224" s="19"/>
    </row>
    <row r="225" spans="8:17" x14ac:dyDescent="0.25">
      <c r="H225" s="18"/>
      <c r="I225" s="18"/>
      <c r="J225" s="18"/>
      <c r="K225" s="19"/>
      <c r="L225" s="19"/>
      <c r="M225" s="19"/>
      <c r="N225" s="19"/>
      <c r="O225" s="19"/>
      <c r="P225" s="19"/>
      <c r="Q225" s="19"/>
    </row>
    <row r="226" spans="8:17" x14ac:dyDescent="0.25">
      <c r="H226" s="18"/>
      <c r="I226" s="18"/>
      <c r="J226" s="18"/>
      <c r="K226" s="19"/>
      <c r="L226" s="19"/>
      <c r="M226" s="19"/>
      <c r="N226" s="19"/>
      <c r="O226" s="19"/>
      <c r="P226" s="19"/>
      <c r="Q226" s="19"/>
    </row>
  </sheetData>
  <autoFilter ref="A1:S226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showGridLines="0" zoomScale="130" zoomScaleNormal="130" workbookViewId="0"/>
  </sheetViews>
  <sheetFormatPr defaultRowHeight="15" x14ac:dyDescent="0.25"/>
  <cols>
    <col min="1" max="1" width="10.85546875" style="2" bestFit="1" customWidth="1"/>
    <col min="2" max="2" width="14.42578125" style="2" bestFit="1" customWidth="1"/>
    <col min="3" max="3" width="14.5703125" style="2" bestFit="1" customWidth="1"/>
    <col min="4" max="4" width="19.7109375" style="2" bestFit="1" customWidth="1"/>
    <col min="5" max="5" width="14.140625" style="2" bestFit="1" customWidth="1"/>
    <col min="6" max="6" width="18.5703125" style="2" bestFit="1" customWidth="1"/>
    <col min="7" max="7" width="33" style="2" bestFit="1" customWidth="1"/>
    <col min="8" max="8" width="10.7109375" style="2" bestFit="1" customWidth="1"/>
    <col min="9" max="9" width="16.140625" style="2" bestFit="1" customWidth="1"/>
    <col min="10" max="10" width="15.28515625" style="2" bestFit="1" customWidth="1"/>
    <col min="11" max="11" width="11.85546875" style="2" bestFit="1" customWidth="1"/>
    <col min="12" max="12" width="23.5703125" style="2" bestFit="1" customWidth="1"/>
    <col min="13" max="13" width="10.85546875" style="2" bestFit="1" customWidth="1"/>
    <col min="14" max="14" width="11.85546875" style="2" bestFit="1" customWidth="1"/>
    <col min="15" max="15" width="19.28515625" style="2" bestFit="1" customWidth="1"/>
    <col min="16" max="16" width="24.42578125" style="2" bestFit="1" customWidth="1"/>
    <col min="17" max="17" width="18.85546875" style="2" bestFit="1" customWidth="1"/>
    <col min="18" max="18" width="17.5703125" style="2" bestFit="1" customWidth="1"/>
    <col min="19" max="19" width="18.7109375" style="21" bestFit="1" customWidth="1"/>
    <col min="20" max="20" width="5.5703125" style="24" customWidth="1"/>
    <col min="21" max="21" width="11.5703125" style="23" bestFit="1" customWidth="1"/>
    <col min="22" max="22" width="13.28515625" style="2" bestFit="1" customWidth="1"/>
    <col min="23" max="23" width="42.7109375" style="2" bestFit="1" customWidth="1"/>
    <col min="24" max="24" width="38.85546875" style="2" bestFit="1" customWidth="1"/>
    <col min="25" max="25" width="12" style="1" customWidth="1"/>
    <col min="26" max="26" width="19.140625" bestFit="1" customWidth="1"/>
    <col min="27" max="27" width="16.7109375" bestFit="1" customWidth="1"/>
    <col min="28" max="28" width="20.28515625" bestFit="1" customWidth="1"/>
    <col min="29" max="29" width="22.7109375" bestFit="1" customWidth="1"/>
    <col min="30" max="30" width="18.7109375" bestFit="1" customWidth="1"/>
    <col min="31" max="31" width="31.42578125" bestFit="1" customWidth="1"/>
  </cols>
  <sheetData>
    <row r="1" spans="1:3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41</v>
      </c>
      <c r="P1" s="13" t="s">
        <v>14</v>
      </c>
      <c r="Q1" s="13" t="s">
        <v>22</v>
      </c>
      <c r="R1" s="13" t="s">
        <v>15</v>
      </c>
      <c r="S1" s="13" t="s">
        <v>16</v>
      </c>
      <c r="U1" s="22" t="s">
        <v>17</v>
      </c>
      <c r="V1" s="14" t="s">
        <v>42</v>
      </c>
      <c r="W1" s="14" t="s">
        <v>43</v>
      </c>
      <c r="X1" s="14" t="s">
        <v>44</v>
      </c>
      <c r="Y1" s="30"/>
      <c r="AA1" s="32" t="s">
        <v>27</v>
      </c>
      <c r="AB1" s="33"/>
      <c r="AC1" s="33"/>
      <c r="AD1" s="33"/>
      <c r="AE1" s="34"/>
    </row>
    <row r="2" spans="1:31" x14ac:dyDescent="0.25">
      <c r="A2" s="14">
        <v>11001</v>
      </c>
      <c r="B2" s="14" t="s">
        <v>30</v>
      </c>
      <c r="C2" s="14">
        <v>2214</v>
      </c>
      <c r="D2" s="14" t="s">
        <v>29</v>
      </c>
      <c r="E2" s="14">
        <v>2214</v>
      </c>
      <c r="F2" s="14" t="s">
        <v>29</v>
      </c>
      <c r="G2" s="14" t="s">
        <v>30</v>
      </c>
      <c r="H2" s="15">
        <v>44173</v>
      </c>
      <c r="I2" s="15">
        <v>43983</v>
      </c>
      <c r="J2" s="15">
        <v>44347</v>
      </c>
      <c r="K2" s="20">
        <v>1000000</v>
      </c>
      <c r="L2" s="2">
        <v>4000000</v>
      </c>
      <c r="M2" s="2">
        <v>500000</v>
      </c>
      <c r="N2" s="2">
        <v>0</v>
      </c>
      <c r="O2" s="2">
        <v>0</v>
      </c>
      <c r="P2" s="2">
        <v>0</v>
      </c>
      <c r="Q2" s="2">
        <v>200000</v>
      </c>
      <c r="R2" s="2">
        <v>2</v>
      </c>
      <c r="S2" s="21">
        <v>99</v>
      </c>
      <c r="U2" s="23" t="str">
        <f>IF(ISBLANK(I2),"",IF(J2-I2&gt;31,"LongTerm","Monthly"))</f>
        <v>LongTerm</v>
      </c>
      <c r="V2" s="2">
        <f>MAX(L2-N2,0)</f>
        <v>4000000</v>
      </c>
      <c r="W2" s="16">
        <f>IF(ISBLANK(V2),"",V2*V2)</f>
        <v>16000000000000</v>
      </c>
      <c r="X2" s="16">
        <f>IF(ISBLANK(L2),"",L2*L2)</f>
        <v>16000000000000</v>
      </c>
      <c r="Y2" s="31"/>
      <c r="AA2" s="8" t="s">
        <v>18</v>
      </c>
      <c r="AB2" s="9" t="s">
        <v>19</v>
      </c>
      <c r="AC2" s="9" t="s">
        <v>20</v>
      </c>
      <c r="AD2" s="9" t="s">
        <v>16</v>
      </c>
      <c r="AE2" s="10" t="s">
        <v>21</v>
      </c>
    </row>
    <row r="3" spans="1:31" x14ac:dyDescent="0.25">
      <c r="A3" s="14">
        <v>11001</v>
      </c>
      <c r="B3" s="14" t="s">
        <v>30</v>
      </c>
      <c r="C3" s="14">
        <v>2214</v>
      </c>
      <c r="D3" s="14" t="s">
        <v>29</v>
      </c>
      <c r="E3" s="14">
        <v>2214</v>
      </c>
      <c r="F3" s="14" t="s">
        <v>29</v>
      </c>
      <c r="G3" s="14" t="s">
        <v>30</v>
      </c>
      <c r="H3" s="15">
        <v>44173</v>
      </c>
      <c r="I3" s="15">
        <v>44348</v>
      </c>
      <c r="J3" s="15">
        <v>44712</v>
      </c>
      <c r="K3" s="20">
        <v>1000000</v>
      </c>
      <c r="L3" s="2">
        <v>3000000</v>
      </c>
      <c r="M3" s="2">
        <v>300000</v>
      </c>
      <c r="N3" s="2">
        <v>0</v>
      </c>
      <c r="O3" s="2">
        <v>0</v>
      </c>
      <c r="P3" s="2">
        <v>0</v>
      </c>
      <c r="Q3" s="2">
        <v>100000</v>
      </c>
      <c r="R3" s="2">
        <v>2</v>
      </c>
      <c r="S3" s="21">
        <v>99</v>
      </c>
      <c r="U3" s="23" t="str">
        <f t="shared" ref="U3:U10" si="0">IF(ISBLANK(I3),"",IF(J3-I3&gt;31,"LongTerm","Monthly"))</f>
        <v>LongTerm</v>
      </c>
      <c r="V3" s="2">
        <f>MAX(L3-N3,0)</f>
        <v>3000000</v>
      </c>
      <c r="W3" s="16">
        <f>IF(ISBLANK(V3),"",V3*V3)</f>
        <v>9000000000000</v>
      </c>
      <c r="X3" s="16">
        <f t="shared" ref="X3:X10" si="1">IF(ISBLANK(L3),"",L3*L3)</f>
        <v>9000000000000</v>
      </c>
      <c r="Y3" s="31"/>
      <c r="Z3" t="s">
        <v>45</v>
      </c>
      <c r="AA3" s="28">
        <f>SUMIF(U:U,"LongTerm",L:L)</f>
        <v>9000000</v>
      </c>
      <c r="AB3" s="27">
        <f>SUMIF(U:U,"Monthly",V:V)</f>
        <v>2380000</v>
      </c>
      <c r="AC3" s="27">
        <f>SQRT(SUMIF(U:U,"Monthly",W:W))</f>
        <v>1025865.4882585728</v>
      </c>
      <c r="AD3" s="2">
        <f>AVERAGE(S:S)</f>
        <v>99</v>
      </c>
      <c r="AE3" s="29">
        <f>IF(MIN(R:R)=MAX(R:R),IF(MIN(H:H)=MAX(H:H),IF(AD3=99,AB3*0.1+AC3*0.9+AA3,IF(AD3=97,AB3*0.2+AC3*0.8+AA3,IF(AD3=95,AB3*0.3+AC3*0.7+AA3,"Error Must Select Only One Confidence Interval"))),"Error Must Select Only One Date"),"Error Must Select Only One Liquidation Period")</f>
        <v>10161278.939432716</v>
      </c>
    </row>
    <row r="4" spans="1:31" ht="15.75" thickBot="1" x14ac:dyDescent="0.3">
      <c r="A4" s="14">
        <v>11001</v>
      </c>
      <c r="B4" s="14" t="s">
        <v>30</v>
      </c>
      <c r="C4" s="14">
        <v>2214</v>
      </c>
      <c r="D4" s="14" t="s">
        <v>29</v>
      </c>
      <c r="E4" s="14">
        <v>2214</v>
      </c>
      <c r="F4" s="14" t="s">
        <v>29</v>
      </c>
      <c r="G4" s="14" t="s">
        <v>30</v>
      </c>
      <c r="H4" s="15">
        <v>44173</v>
      </c>
      <c r="I4" s="15">
        <v>44713</v>
      </c>
      <c r="J4" s="15">
        <v>45077</v>
      </c>
      <c r="K4" s="20">
        <v>1000000</v>
      </c>
      <c r="L4" s="2">
        <v>2000000</v>
      </c>
      <c r="M4" s="2">
        <v>400000</v>
      </c>
      <c r="N4" s="2">
        <v>0</v>
      </c>
      <c r="O4" s="2">
        <v>0</v>
      </c>
      <c r="P4" s="2">
        <v>0</v>
      </c>
      <c r="Q4" s="2">
        <v>50000</v>
      </c>
      <c r="R4" s="2">
        <v>2</v>
      </c>
      <c r="S4" s="21">
        <v>99</v>
      </c>
      <c r="U4" s="23" t="str">
        <f t="shared" si="0"/>
        <v>LongTerm</v>
      </c>
      <c r="V4" s="2">
        <f>MAX(L4-N4,0)</f>
        <v>2000000</v>
      </c>
      <c r="W4" s="16">
        <f>IF(ISBLANK(V4),"",V4*V4)</f>
        <v>4000000000000</v>
      </c>
      <c r="X4" s="16">
        <f t="shared" si="1"/>
        <v>4000000000000</v>
      </c>
      <c r="Y4" s="31"/>
      <c r="Z4" t="s">
        <v>46</v>
      </c>
      <c r="AA4" s="4">
        <f>SUMIF(U:U,"LongTerm",L:L)</f>
        <v>9000000</v>
      </c>
      <c r="AB4" s="5">
        <f>SUMIF(U:U,"Monthly",L:L)</f>
        <v>2500000</v>
      </c>
      <c r="AC4" s="5">
        <f>SQRT(SUMIF(U:U,"Monthly",X:X))</f>
        <v>1072380.5294763609</v>
      </c>
      <c r="AD4" s="6">
        <f>AVERAGE(S:S)</f>
        <v>99</v>
      </c>
      <c r="AE4" s="7">
        <f>IF(MIN(R:R)=MAX(R:R),IF(MIN(H:H)=MAX(H:H),IF(AD4=99,AB4*0.1+AC4*0.9+AA4,IF(AD4=97,AB4*0.2+AC4*0.8+AA4,IF(AD4=95,AB4*0.3+AC4*0.7+AA4,"Error Must Select Only One Confidence Interval"))),"Error Must Select Only One Date"),"Error Must Select Only One Liquidation Period")</f>
        <v>10215142.476528725</v>
      </c>
    </row>
    <row r="5" spans="1:31" ht="15.75" thickBot="1" x14ac:dyDescent="0.3">
      <c r="A5" s="14">
        <v>11001</v>
      </c>
      <c r="B5" s="14" t="s">
        <v>30</v>
      </c>
      <c r="C5" s="14">
        <v>2214</v>
      </c>
      <c r="D5" s="14" t="s">
        <v>29</v>
      </c>
      <c r="E5" s="14">
        <v>2214</v>
      </c>
      <c r="F5" s="14" t="s">
        <v>29</v>
      </c>
      <c r="G5" s="14" t="s">
        <v>30</v>
      </c>
      <c r="H5" s="15">
        <v>44173</v>
      </c>
      <c r="I5" s="15">
        <v>43800</v>
      </c>
      <c r="J5" s="15">
        <v>43830</v>
      </c>
      <c r="K5" s="20">
        <v>1000000</v>
      </c>
      <c r="L5" s="2">
        <v>500000</v>
      </c>
      <c r="M5" s="2">
        <v>100000</v>
      </c>
      <c r="N5" s="2">
        <v>20000</v>
      </c>
      <c r="O5" s="2">
        <v>50000</v>
      </c>
      <c r="P5" s="2">
        <v>50000</v>
      </c>
      <c r="Q5" s="2">
        <v>50000</v>
      </c>
      <c r="R5" s="2">
        <v>2</v>
      </c>
      <c r="S5" s="21">
        <v>99</v>
      </c>
      <c r="U5" s="23" t="str">
        <f t="shared" si="0"/>
        <v>Monthly</v>
      </c>
      <c r="V5" s="2">
        <f>MAX(L5-N5,0)</f>
        <v>480000</v>
      </c>
      <c r="W5" s="16">
        <f>IF(ISBLANK(V5),"",V5*V5)</f>
        <v>230400000000</v>
      </c>
      <c r="X5" s="16">
        <f t="shared" si="1"/>
        <v>250000000000</v>
      </c>
      <c r="Y5" s="31"/>
      <c r="AA5" s="3"/>
      <c r="AB5" s="3"/>
      <c r="AC5" s="3"/>
      <c r="AD5" s="1"/>
      <c r="AE5" s="3"/>
    </row>
    <row r="6" spans="1:31" x14ac:dyDescent="0.25">
      <c r="A6" s="14">
        <v>11001</v>
      </c>
      <c r="B6" s="14" t="s">
        <v>30</v>
      </c>
      <c r="C6" s="14">
        <v>2214</v>
      </c>
      <c r="D6" s="14" t="s">
        <v>29</v>
      </c>
      <c r="E6" s="14">
        <v>2214</v>
      </c>
      <c r="F6" s="14" t="s">
        <v>29</v>
      </c>
      <c r="G6" s="14" t="s">
        <v>30</v>
      </c>
      <c r="H6" s="15">
        <v>44173</v>
      </c>
      <c r="I6" s="15">
        <v>43831</v>
      </c>
      <c r="J6" s="15">
        <v>43861</v>
      </c>
      <c r="K6" s="20">
        <v>1000000</v>
      </c>
      <c r="L6" s="2">
        <v>600000</v>
      </c>
      <c r="M6" s="2">
        <v>110000</v>
      </c>
      <c r="N6" s="2">
        <v>20000</v>
      </c>
      <c r="O6" s="2">
        <v>50000</v>
      </c>
      <c r="P6" s="2">
        <v>40000</v>
      </c>
      <c r="Q6" s="2">
        <v>30000</v>
      </c>
      <c r="R6" s="2">
        <v>2</v>
      </c>
      <c r="S6" s="21">
        <v>99</v>
      </c>
      <c r="U6" s="23" t="str">
        <f t="shared" si="0"/>
        <v>Monthly</v>
      </c>
      <c r="V6" s="2">
        <f>MAX(L6-N6,0)</f>
        <v>580000</v>
      </c>
      <c r="W6" s="16">
        <f>IF(ISBLANK(V6),"",V6*V6)</f>
        <v>336400000000</v>
      </c>
      <c r="X6" s="16">
        <f t="shared" si="1"/>
        <v>360000000000</v>
      </c>
      <c r="Y6" s="31"/>
      <c r="AA6" s="38" t="s">
        <v>28</v>
      </c>
      <c r="AB6" s="39"/>
      <c r="AC6" s="39"/>
      <c r="AD6" s="40"/>
    </row>
    <row r="7" spans="1:31" x14ac:dyDescent="0.25">
      <c r="A7" s="14">
        <v>11001</v>
      </c>
      <c r="B7" s="14" t="s">
        <v>30</v>
      </c>
      <c r="C7" s="14">
        <v>2214</v>
      </c>
      <c r="D7" s="14" t="s">
        <v>29</v>
      </c>
      <c r="E7" s="14">
        <v>2214</v>
      </c>
      <c r="F7" s="14" t="s">
        <v>29</v>
      </c>
      <c r="G7" s="14" t="s">
        <v>30</v>
      </c>
      <c r="H7" s="15">
        <v>44173</v>
      </c>
      <c r="I7" s="15">
        <v>43862</v>
      </c>
      <c r="J7" s="15">
        <v>43890</v>
      </c>
      <c r="K7" s="20">
        <v>1000000</v>
      </c>
      <c r="L7" s="2">
        <v>500000</v>
      </c>
      <c r="M7" s="2">
        <v>99000</v>
      </c>
      <c r="N7" s="2">
        <v>20000</v>
      </c>
      <c r="O7" s="2">
        <v>50000</v>
      </c>
      <c r="P7" s="2">
        <v>50000</v>
      </c>
      <c r="Q7" s="2">
        <v>20000</v>
      </c>
      <c r="R7" s="2">
        <v>2</v>
      </c>
      <c r="S7" s="21">
        <v>99</v>
      </c>
      <c r="U7" s="23" t="str">
        <f t="shared" si="0"/>
        <v>Monthly</v>
      </c>
      <c r="V7" s="2">
        <f>MAX(L7-N7,0)</f>
        <v>480000</v>
      </c>
      <c r="W7" s="16">
        <f>IF(ISBLANK(V7),"",V7*V7)</f>
        <v>230400000000</v>
      </c>
      <c r="X7" s="16">
        <f t="shared" si="1"/>
        <v>250000000000</v>
      </c>
      <c r="Y7" s="31"/>
      <c r="AA7" s="8" t="s">
        <v>22</v>
      </c>
      <c r="AB7" s="9" t="s">
        <v>23</v>
      </c>
      <c r="AC7" s="9" t="s">
        <v>24</v>
      </c>
      <c r="AD7" s="10" t="s">
        <v>41</v>
      </c>
    </row>
    <row r="8" spans="1:31" ht="15.75" thickBot="1" x14ac:dyDescent="0.3">
      <c r="A8" s="14">
        <v>11001</v>
      </c>
      <c r="B8" s="14" t="s">
        <v>30</v>
      </c>
      <c r="C8" s="14">
        <v>2214</v>
      </c>
      <c r="D8" s="14" t="s">
        <v>29</v>
      </c>
      <c r="E8" s="14">
        <v>2214</v>
      </c>
      <c r="F8" s="14" t="s">
        <v>29</v>
      </c>
      <c r="G8" s="14" t="s">
        <v>30</v>
      </c>
      <c r="H8" s="15">
        <v>44173</v>
      </c>
      <c r="I8" s="15">
        <v>43891</v>
      </c>
      <c r="J8" s="15">
        <v>43921</v>
      </c>
      <c r="K8" s="20">
        <v>1000000</v>
      </c>
      <c r="L8" s="2">
        <v>400000</v>
      </c>
      <c r="M8" s="2">
        <v>98000</v>
      </c>
      <c r="N8" s="2">
        <v>20000</v>
      </c>
      <c r="O8" s="2">
        <v>50000</v>
      </c>
      <c r="P8" s="2">
        <v>20000</v>
      </c>
      <c r="Q8" s="2">
        <v>10000</v>
      </c>
      <c r="R8" s="2">
        <v>2</v>
      </c>
      <c r="S8" s="21">
        <v>99</v>
      </c>
      <c r="U8" s="23" t="str">
        <f t="shared" si="0"/>
        <v>Monthly</v>
      </c>
      <c r="V8" s="2">
        <f>MAX(L8-N8,0)</f>
        <v>380000</v>
      </c>
      <c r="W8" s="16">
        <f>IF(ISBLANK(V8),"",V8*V8)</f>
        <v>144400000000</v>
      </c>
      <c r="X8" s="16">
        <f t="shared" si="1"/>
        <v>160000000000</v>
      </c>
      <c r="Y8" s="31"/>
      <c r="AA8" s="4">
        <f>SUM(Q:Q)</f>
        <v>510000</v>
      </c>
      <c r="AB8" s="5">
        <f>SUM(M:M)</f>
        <v>1787000</v>
      </c>
      <c r="AC8" s="5">
        <f>SUM(P:P)</f>
        <v>220000</v>
      </c>
      <c r="AD8" s="7">
        <f>SUM(O:O)</f>
        <v>300000</v>
      </c>
    </row>
    <row r="9" spans="1:31" ht="15.75" thickBot="1" x14ac:dyDescent="0.3">
      <c r="A9" s="14">
        <v>11001</v>
      </c>
      <c r="B9" s="14" t="s">
        <v>30</v>
      </c>
      <c r="C9" s="14">
        <v>2214</v>
      </c>
      <c r="D9" s="14" t="s">
        <v>29</v>
      </c>
      <c r="E9" s="14">
        <v>2214</v>
      </c>
      <c r="F9" s="14" t="s">
        <v>29</v>
      </c>
      <c r="G9" s="14" t="s">
        <v>30</v>
      </c>
      <c r="H9" s="15">
        <v>44173</v>
      </c>
      <c r="I9" s="15">
        <v>43922</v>
      </c>
      <c r="J9" s="15">
        <v>43951</v>
      </c>
      <c r="K9" s="20">
        <v>1000000</v>
      </c>
      <c r="L9" s="2">
        <v>300000</v>
      </c>
      <c r="M9" s="2">
        <v>100000</v>
      </c>
      <c r="N9" s="2">
        <v>20000</v>
      </c>
      <c r="O9" s="2">
        <v>50000</v>
      </c>
      <c r="P9" s="2">
        <v>40000</v>
      </c>
      <c r="Q9" s="2">
        <v>20000</v>
      </c>
      <c r="R9" s="2">
        <v>2</v>
      </c>
      <c r="S9" s="21">
        <v>99</v>
      </c>
      <c r="U9" s="23" t="str">
        <f t="shared" si="0"/>
        <v>Monthly</v>
      </c>
      <c r="V9" s="2">
        <f>MAX(L9-N9,0)</f>
        <v>280000</v>
      </c>
      <c r="W9" s="16">
        <f>IF(ISBLANK(V9),"",V9*V9)</f>
        <v>78400000000</v>
      </c>
      <c r="X9" s="16">
        <f t="shared" si="1"/>
        <v>90000000000</v>
      </c>
      <c r="Y9" s="31"/>
    </row>
    <row r="10" spans="1:31" ht="15.75" thickBot="1" x14ac:dyDescent="0.3">
      <c r="A10" s="14">
        <v>11001</v>
      </c>
      <c r="B10" s="14" t="s">
        <v>30</v>
      </c>
      <c r="C10" s="14">
        <v>2214</v>
      </c>
      <c r="D10" s="14" t="s">
        <v>29</v>
      </c>
      <c r="E10" s="14">
        <v>2214</v>
      </c>
      <c r="F10" s="14" t="s">
        <v>29</v>
      </c>
      <c r="G10" s="14" t="s">
        <v>30</v>
      </c>
      <c r="H10" s="15">
        <v>44173</v>
      </c>
      <c r="I10" s="15">
        <v>43952</v>
      </c>
      <c r="J10" s="15">
        <v>43982</v>
      </c>
      <c r="K10" s="20">
        <v>1000000</v>
      </c>
      <c r="L10" s="2">
        <v>200000</v>
      </c>
      <c r="M10" s="2">
        <v>80000</v>
      </c>
      <c r="N10" s="2">
        <v>20000</v>
      </c>
      <c r="O10" s="2">
        <v>50000</v>
      </c>
      <c r="P10" s="2">
        <v>20000</v>
      </c>
      <c r="Q10" s="2">
        <v>30000</v>
      </c>
      <c r="R10" s="2">
        <v>2</v>
      </c>
      <c r="S10" s="21">
        <v>99</v>
      </c>
      <c r="U10" s="23" t="str">
        <f t="shared" si="0"/>
        <v>Monthly</v>
      </c>
      <c r="V10" s="2">
        <f>MAX(L10-N10,0)</f>
        <v>180000</v>
      </c>
      <c r="W10" s="16">
        <f>IF(ISBLANK(V10),"",V10*V10)</f>
        <v>32400000000</v>
      </c>
      <c r="X10" s="16">
        <f t="shared" si="1"/>
        <v>40000000000</v>
      </c>
      <c r="Y10" s="31"/>
      <c r="AA10" s="35" t="s">
        <v>25</v>
      </c>
      <c r="AB10" s="36"/>
      <c r="AC10" s="37"/>
    </row>
    <row r="11" spans="1:31" ht="15.75" thickBot="1" x14ac:dyDescent="0.3">
      <c r="H11" s="15"/>
      <c r="I11" s="15"/>
      <c r="J11" s="15"/>
      <c r="K11" s="16"/>
      <c r="AB11" s="12">
        <f>MAX(MAX($AE$3+$AD$8-$AA$8,$AB$8)-$AC$8,0)</f>
        <v>9731278.939432716</v>
      </c>
    </row>
    <row r="12" spans="1:31" ht="15.75" thickBot="1" x14ac:dyDescent="0.3">
      <c r="AB12" s="17"/>
    </row>
    <row r="13" spans="1:31" ht="15.75" thickBot="1" x14ac:dyDescent="0.3">
      <c r="AA13" s="35" t="s">
        <v>26</v>
      </c>
      <c r="AB13" s="36"/>
      <c r="AC13" s="37"/>
    </row>
    <row r="14" spans="1:31" ht="15.75" thickBot="1" x14ac:dyDescent="0.3">
      <c r="AB14" s="11">
        <f>MAX(MAX($AE$4+$AD$8-$AA$8,$AB$8)-$AC$8,0)</f>
        <v>9785142.4765287247</v>
      </c>
    </row>
  </sheetData>
  <mergeCells count="4">
    <mergeCell ref="AA1:AE1"/>
    <mergeCell ref="AA10:AC10"/>
    <mergeCell ref="AA13:AC13"/>
    <mergeCell ref="AA6:AD6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eCredit Data</vt:lpstr>
      <vt:lpstr>IM-Historic Sim Calc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2021-04-29T18:23:43Z</dcterms:created>
  <dcterms:modified xsi:type="dcterms:W3CDTF">2021-06-07T15:58:13Z</dcterms:modified>
  <cp:category/>
</cp:coreProperties>
</file>