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eloncorp-my.sharepoint.com/personal/e63111_exelonds_com/Documents/_Transmission/_Reliability Planning/_Transmission Ratings/PJM Process/"/>
    </mc:Choice>
  </mc:AlternateContent>
  <xr:revisionPtr revIDLastSave="14" documentId="8_{AA70FB29-4775-4103-A2E0-D5CB82FCB4AE}" xr6:coauthVersionLast="45" xr6:coauthVersionMax="45" xr10:uidLastSave="{AC25EFFD-1071-48F6-8C56-EBAF634D0753}"/>
  <bookViews>
    <workbookView xWindow="-110" yWindow="-110" windowWidth="19420" windowHeight="10420" firstSheet="1" activeTab="1" xr2:uid="{AF14BC32-AC49-49A7-99F5-D127EB5F9767}"/>
  </bookViews>
  <sheets>
    <sheet name="PHI_Facility_Overall_Orig" sheetId="2" state="hidden" r:id="rId1"/>
    <sheet name="Facility List &amp; New Ratings" sheetId="5" r:id="rId2"/>
  </sheets>
  <definedNames>
    <definedName name="_xlnm._FilterDatabase" localSheetId="0" hidden="1">PHI_Facility_Overall_Orig!$A$815:$AS$1164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956" i="2" l="1"/>
  <c r="BO1181" i="2" l="1"/>
  <c r="BO1180" i="2"/>
  <c r="BO1179" i="2"/>
  <c r="BO1175" i="2"/>
  <c r="BO1174" i="2"/>
  <c r="BO1173" i="2"/>
  <c r="BQ817" i="2"/>
  <c r="BR817" i="2"/>
  <c r="BS817" i="2"/>
  <c r="BQ818" i="2"/>
  <c r="BO1167" i="2" s="1"/>
  <c r="BR818" i="2"/>
  <c r="BS818" i="2"/>
  <c r="BQ819" i="2"/>
  <c r="BR819" i="2"/>
  <c r="BS819" i="2"/>
  <c r="BQ820" i="2"/>
  <c r="BR820" i="2"/>
  <c r="BS820" i="2"/>
  <c r="BQ821" i="2"/>
  <c r="BR821" i="2"/>
  <c r="BS821" i="2"/>
  <c r="BQ822" i="2"/>
  <c r="BR822" i="2"/>
  <c r="BS822" i="2"/>
  <c r="BQ823" i="2"/>
  <c r="BR823" i="2"/>
  <c r="BS823" i="2"/>
  <c r="BQ824" i="2"/>
  <c r="BR824" i="2"/>
  <c r="BS824" i="2"/>
  <c r="BQ825" i="2"/>
  <c r="BR825" i="2"/>
  <c r="BS825" i="2"/>
  <c r="BQ826" i="2"/>
  <c r="BR826" i="2"/>
  <c r="BS826" i="2"/>
  <c r="BQ827" i="2"/>
  <c r="BR827" i="2"/>
  <c r="BS827" i="2"/>
  <c r="BQ828" i="2"/>
  <c r="BR828" i="2"/>
  <c r="BS828" i="2"/>
  <c r="BQ829" i="2"/>
  <c r="BR829" i="2"/>
  <c r="BS829" i="2"/>
  <c r="BQ830" i="2"/>
  <c r="BR830" i="2"/>
  <c r="BS830" i="2"/>
  <c r="BQ831" i="2"/>
  <c r="BR831" i="2"/>
  <c r="BS831" i="2"/>
  <c r="BQ832" i="2"/>
  <c r="BR832" i="2"/>
  <c r="BS832" i="2"/>
  <c r="BQ833" i="2"/>
  <c r="BR833" i="2"/>
  <c r="BS833" i="2"/>
  <c r="BQ834" i="2"/>
  <c r="BR834" i="2"/>
  <c r="BS834" i="2"/>
  <c r="BQ835" i="2"/>
  <c r="BR835" i="2"/>
  <c r="BS835" i="2"/>
  <c r="BQ836" i="2"/>
  <c r="BR836" i="2"/>
  <c r="BS836" i="2"/>
  <c r="BQ837" i="2"/>
  <c r="BR837" i="2"/>
  <c r="BS837" i="2"/>
  <c r="BQ838" i="2"/>
  <c r="BR838" i="2"/>
  <c r="BS838" i="2"/>
  <c r="BQ839" i="2"/>
  <c r="BR839" i="2"/>
  <c r="BS839" i="2"/>
  <c r="BQ840" i="2"/>
  <c r="BR840" i="2"/>
  <c r="BS840" i="2"/>
  <c r="BQ841" i="2"/>
  <c r="BR841" i="2"/>
  <c r="BS841" i="2"/>
  <c r="BQ842" i="2"/>
  <c r="BR842" i="2"/>
  <c r="BS842" i="2"/>
  <c r="BQ843" i="2"/>
  <c r="BR843" i="2"/>
  <c r="BS843" i="2"/>
  <c r="BQ844" i="2"/>
  <c r="BR844" i="2"/>
  <c r="BS844" i="2"/>
  <c r="BQ845" i="2"/>
  <c r="BR845" i="2"/>
  <c r="BS845" i="2"/>
  <c r="BQ846" i="2"/>
  <c r="BR846" i="2"/>
  <c r="BS846" i="2"/>
  <c r="BQ847" i="2"/>
  <c r="BR847" i="2"/>
  <c r="BS847" i="2"/>
  <c r="BQ848" i="2"/>
  <c r="BR848" i="2"/>
  <c r="BS848" i="2"/>
  <c r="BQ849" i="2"/>
  <c r="BR849" i="2"/>
  <c r="BS849" i="2"/>
  <c r="BQ850" i="2"/>
  <c r="BR850" i="2"/>
  <c r="BS850" i="2"/>
  <c r="BQ851" i="2"/>
  <c r="BR851" i="2"/>
  <c r="BS851" i="2"/>
  <c r="BQ852" i="2"/>
  <c r="BR852" i="2"/>
  <c r="BS852" i="2"/>
  <c r="BQ853" i="2"/>
  <c r="BR853" i="2"/>
  <c r="BS853" i="2"/>
  <c r="BQ854" i="2"/>
  <c r="BR854" i="2"/>
  <c r="BS854" i="2"/>
  <c r="BQ855" i="2"/>
  <c r="BR855" i="2"/>
  <c r="BS855" i="2"/>
  <c r="BQ856" i="2"/>
  <c r="BR856" i="2"/>
  <c r="BS856" i="2"/>
  <c r="BQ857" i="2"/>
  <c r="BR857" i="2"/>
  <c r="BS857" i="2"/>
  <c r="BQ858" i="2"/>
  <c r="BR858" i="2"/>
  <c r="BS858" i="2"/>
  <c r="BQ859" i="2"/>
  <c r="BR859" i="2"/>
  <c r="BS859" i="2"/>
  <c r="BQ860" i="2"/>
  <c r="BR860" i="2"/>
  <c r="BS860" i="2"/>
  <c r="BQ861" i="2"/>
  <c r="BR861" i="2"/>
  <c r="BS861" i="2"/>
  <c r="BQ862" i="2"/>
  <c r="BR862" i="2"/>
  <c r="BS862" i="2"/>
  <c r="BQ863" i="2"/>
  <c r="BR863" i="2"/>
  <c r="BS863" i="2"/>
  <c r="BQ864" i="2"/>
  <c r="BR864" i="2"/>
  <c r="BS864" i="2"/>
  <c r="BQ865" i="2"/>
  <c r="BR865" i="2"/>
  <c r="BS865" i="2"/>
  <c r="BQ866" i="2"/>
  <c r="BR866" i="2"/>
  <c r="BS866" i="2"/>
  <c r="BQ867" i="2"/>
  <c r="BR867" i="2"/>
  <c r="BS867" i="2"/>
  <c r="BQ868" i="2"/>
  <c r="BR868" i="2"/>
  <c r="BS868" i="2"/>
  <c r="BQ869" i="2"/>
  <c r="BR869" i="2"/>
  <c r="BS869" i="2"/>
  <c r="BQ870" i="2"/>
  <c r="BR870" i="2"/>
  <c r="BS870" i="2"/>
  <c r="BQ871" i="2"/>
  <c r="BR871" i="2"/>
  <c r="BS871" i="2"/>
  <c r="BQ872" i="2"/>
  <c r="BR872" i="2"/>
  <c r="BS872" i="2"/>
  <c r="BQ873" i="2"/>
  <c r="BR873" i="2"/>
  <c r="BS873" i="2"/>
  <c r="BQ874" i="2"/>
  <c r="BR874" i="2"/>
  <c r="BS874" i="2"/>
  <c r="BQ875" i="2"/>
  <c r="BR875" i="2"/>
  <c r="BS875" i="2"/>
  <c r="BQ876" i="2"/>
  <c r="BR876" i="2"/>
  <c r="BS876" i="2"/>
  <c r="BQ877" i="2"/>
  <c r="BR877" i="2"/>
  <c r="BS877" i="2"/>
  <c r="BQ878" i="2"/>
  <c r="BR878" i="2"/>
  <c r="BS878" i="2"/>
  <c r="BQ879" i="2"/>
  <c r="BR879" i="2"/>
  <c r="BS879" i="2"/>
  <c r="BQ880" i="2"/>
  <c r="BR880" i="2"/>
  <c r="BS880" i="2"/>
  <c r="BQ881" i="2"/>
  <c r="BR881" i="2"/>
  <c r="BS881" i="2"/>
  <c r="BQ882" i="2"/>
  <c r="BR882" i="2"/>
  <c r="BS882" i="2"/>
  <c r="BQ883" i="2"/>
  <c r="BR883" i="2"/>
  <c r="BS883" i="2"/>
  <c r="BQ884" i="2"/>
  <c r="BR884" i="2"/>
  <c r="BS884" i="2"/>
  <c r="BQ885" i="2"/>
  <c r="BR885" i="2"/>
  <c r="BS885" i="2"/>
  <c r="BQ886" i="2"/>
  <c r="BR886" i="2"/>
  <c r="BS886" i="2"/>
  <c r="BQ887" i="2"/>
  <c r="BR887" i="2"/>
  <c r="BS887" i="2"/>
  <c r="BQ888" i="2"/>
  <c r="BR888" i="2"/>
  <c r="BS888" i="2"/>
  <c r="BQ889" i="2"/>
  <c r="BR889" i="2"/>
  <c r="BS889" i="2"/>
  <c r="BQ890" i="2"/>
  <c r="BR890" i="2"/>
  <c r="BS890" i="2"/>
  <c r="BQ891" i="2"/>
  <c r="BR891" i="2"/>
  <c r="BS891" i="2"/>
  <c r="BQ892" i="2"/>
  <c r="BR892" i="2"/>
  <c r="BS892" i="2"/>
  <c r="BQ893" i="2"/>
  <c r="BR893" i="2"/>
  <c r="BS893" i="2"/>
  <c r="BQ894" i="2"/>
  <c r="BR894" i="2"/>
  <c r="BS894" i="2"/>
  <c r="BQ895" i="2"/>
  <c r="BR895" i="2"/>
  <c r="BS895" i="2"/>
  <c r="BQ896" i="2"/>
  <c r="BR896" i="2"/>
  <c r="BS896" i="2"/>
  <c r="BQ897" i="2"/>
  <c r="BR897" i="2"/>
  <c r="BS897" i="2"/>
  <c r="BQ898" i="2"/>
  <c r="BR898" i="2"/>
  <c r="BS898" i="2"/>
  <c r="BQ899" i="2"/>
  <c r="BR899" i="2"/>
  <c r="BS899" i="2"/>
  <c r="BQ900" i="2"/>
  <c r="BR900" i="2"/>
  <c r="BS900" i="2"/>
  <c r="BQ901" i="2"/>
  <c r="BR901" i="2"/>
  <c r="BS901" i="2"/>
  <c r="BQ902" i="2"/>
  <c r="BR902" i="2"/>
  <c r="BS902" i="2"/>
  <c r="BQ903" i="2"/>
  <c r="BR903" i="2"/>
  <c r="BS903" i="2"/>
  <c r="BQ904" i="2"/>
  <c r="BR904" i="2"/>
  <c r="BS904" i="2"/>
  <c r="BQ905" i="2"/>
  <c r="BR905" i="2"/>
  <c r="BS905" i="2"/>
  <c r="BQ906" i="2"/>
  <c r="BR906" i="2"/>
  <c r="BS906" i="2"/>
  <c r="BQ907" i="2"/>
  <c r="BR907" i="2"/>
  <c r="BS907" i="2"/>
  <c r="BQ908" i="2"/>
  <c r="BR908" i="2"/>
  <c r="BS908" i="2"/>
  <c r="BQ909" i="2"/>
  <c r="BR909" i="2"/>
  <c r="BS909" i="2"/>
  <c r="BQ910" i="2"/>
  <c r="BR910" i="2"/>
  <c r="BS910" i="2"/>
  <c r="BQ911" i="2"/>
  <c r="BR911" i="2"/>
  <c r="BS911" i="2"/>
  <c r="BQ912" i="2"/>
  <c r="BR912" i="2"/>
  <c r="BS912" i="2"/>
  <c r="BQ913" i="2"/>
  <c r="BR913" i="2"/>
  <c r="BS913" i="2"/>
  <c r="BQ914" i="2"/>
  <c r="BR914" i="2"/>
  <c r="BS914" i="2"/>
  <c r="BQ915" i="2"/>
  <c r="BR915" i="2"/>
  <c r="BS915" i="2"/>
  <c r="BQ916" i="2"/>
  <c r="BR916" i="2"/>
  <c r="BS916" i="2"/>
  <c r="BQ917" i="2"/>
  <c r="BR917" i="2"/>
  <c r="BS917" i="2"/>
  <c r="BQ918" i="2"/>
  <c r="BR918" i="2"/>
  <c r="BS918" i="2"/>
  <c r="BQ919" i="2"/>
  <c r="BR919" i="2"/>
  <c r="BS919" i="2"/>
  <c r="BQ920" i="2"/>
  <c r="BR920" i="2"/>
  <c r="BS920" i="2"/>
  <c r="BQ921" i="2"/>
  <c r="BR921" i="2"/>
  <c r="BS921" i="2"/>
  <c r="BQ922" i="2"/>
  <c r="BR922" i="2"/>
  <c r="BS922" i="2"/>
  <c r="BQ923" i="2"/>
  <c r="BR923" i="2"/>
  <c r="BS923" i="2"/>
  <c r="BQ924" i="2"/>
  <c r="BR924" i="2"/>
  <c r="BS924" i="2"/>
  <c r="BQ925" i="2"/>
  <c r="BR925" i="2"/>
  <c r="BS925" i="2"/>
  <c r="BQ926" i="2"/>
  <c r="BR926" i="2"/>
  <c r="BS926" i="2"/>
  <c r="BQ927" i="2"/>
  <c r="BR927" i="2"/>
  <c r="BS927" i="2"/>
  <c r="BQ928" i="2"/>
  <c r="BR928" i="2"/>
  <c r="BS928" i="2"/>
  <c r="BQ929" i="2"/>
  <c r="BR929" i="2"/>
  <c r="BS929" i="2"/>
  <c r="BQ930" i="2"/>
  <c r="BR930" i="2"/>
  <c r="BS930" i="2"/>
  <c r="BQ931" i="2"/>
  <c r="BR931" i="2"/>
  <c r="BS931" i="2"/>
  <c r="BQ932" i="2"/>
  <c r="BR932" i="2"/>
  <c r="BS932" i="2"/>
  <c r="BQ933" i="2"/>
  <c r="BR933" i="2"/>
  <c r="BS933" i="2"/>
  <c r="BQ934" i="2"/>
  <c r="BR934" i="2"/>
  <c r="BS934" i="2"/>
  <c r="BQ935" i="2"/>
  <c r="BR935" i="2"/>
  <c r="BS935" i="2"/>
  <c r="BQ936" i="2"/>
  <c r="BR936" i="2"/>
  <c r="BS936" i="2"/>
  <c r="BQ937" i="2"/>
  <c r="BR937" i="2"/>
  <c r="BS937" i="2"/>
  <c r="BQ938" i="2"/>
  <c r="BR938" i="2"/>
  <c r="BS938" i="2"/>
  <c r="BQ939" i="2"/>
  <c r="BR939" i="2"/>
  <c r="BS939" i="2"/>
  <c r="BQ940" i="2"/>
  <c r="BR940" i="2"/>
  <c r="BS940" i="2"/>
  <c r="BQ941" i="2"/>
  <c r="BR941" i="2"/>
  <c r="BS941" i="2"/>
  <c r="BQ942" i="2"/>
  <c r="BR942" i="2"/>
  <c r="BS942" i="2"/>
  <c r="BQ943" i="2"/>
  <c r="BR943" i="2"/>
  <c r="BS943" i="2"/>
  <c r="BQ944" i="2"/>
  <c r="BR944" i="2"/>
  <c r="BS944" i="2"/>
  <c r="BQ945" i="2"/>
  <c r="BR945" i="2"/>
  <c r="BS945" i="2"/>
  <c r="BQ946" i="2"/>
  <c r="BR946" i="2"/>
  <c r="BS946" i="2"/>
  <c r="BQ947" i="2"/>
  <c r="BR947" i="2"/>
  <c r="BS947" i="2"/>
  <c r="BQ948" i="2"/>
  <c r="BR948" i="2"/>
  <c r="BS948" i="2"/>
  <c r="BQ949" i="2"/>
  <c r="BR949" i="2"/>
  <c r="BS949" i="2"/>
  <c r="BQ950" i="2"/>
  <c r="BR950" i="2"/>
  <c r="BS950" i="2"/>
  <c r="BQ951" i="2"/>
  <c r="BR951" i="2"/>
  <c r="BS951" i="2"/>
  <c r="BQ952" i="2"/>
  <c r="BR952" i="2"/>
  <c r="BS952" i="2"/>
  <c r="BQ953" i="2"/>
  <c r="BR953" i="2"/>
  <c r="BS953" i="2"/>
  <c r="BQ954" i="2"/>
  <c r="BR954" i="2"/>
  <c r="BS954" i="2"/>
  <c r="BQ955" i="2"/>
  <c r="BR955" i="2"/>
  <c r="BS955" i="2"/>
  <c r="BQ956" i="2"/>
  <c r="BR956" i="2"/>
  <c r="BS956" i="2"/>
  <c r="BQ957" i="2"/>
  <c r="BR957" i="2"/>
  <c r="BS957" i="2"/>
  <c r="BQ958" i="2"/>
  <c r="BR958" i="2"/>
  <c r="BS958" i="2"/>
  <c r="BQ959" i="2"/>
  <c r="BR959" i="2"/>
  <c r="BS959" i="2"/>
  <c r="BQ960" i="2"/>
  <c r="BR960" i="2"/>
  <c r="BS960" i="2"/>
  <c r="BQ961" i="2"/>
  <c r="BR961" i="2"/>
  <c r="BS961" i="2"/>
  <c r="BQ962" i="2"/>
  <c r="BR962" i="2"/>
  <c r="BS962" i="2"/>
  <c r="BQ963" i="2"/>
  <c r="BR963" i="2"/>
  <c r="BS963" i="2"/>
  <c r="BQ964" i="2"/>
  <c r="BR964" i="2"/>
  <c r="BS964" i="2"/>
  <c r="BQ965" i="2"/>
  <c r="BR965" i="2"/>
  <c r="BS965" i="2"/>
  <c r="BQ966" i="2"/>
  <c r="BR966" i="2"/>
  <c r="BS966" i="2"/>
  <c r="BQ967" i="2"/>
  <c r="BR967" i="2"/>
  <c r="BS967" i="2"/>
  <c r="BQ968" i="2"/>
  <c r="BR968" i="2"/>
  <c r="BS968" i="2"/>
  <c r="BQ969" i="2"/>
  <c r="BR969" i="2"/>
  <c r="BS969" i="2"/>
  <c r="BQ970" i="2"/>
  <c r="BR970" i="2"/>
  <c r="BS970" i="2"/>
  <c r="BQ971" i="2"/>
  <c r="BR971" i="2"/>
  <c r="BS971" i="2"/>
  <c r="BQ972" i="2"/>
  <c r="BR972" i="2"/>
  <c r="BS972" i="2"/>
  <c r="BQ973" i="2"/>
  <c r="BR973" i="2"/>
  <c r="BS973" i="2"/>
  <c r="BQ974" i="2"/>
  <c r="BR974" i="2"/>
  <c r="BS974" i="2"/>
  <c r="BQ975" i="2"/>
  <c r="BR975" i="2"/>
  <c r="BS975" i="2"/>
  <c r="BQ976" i="2"/>
  <c r="BR976" i="2"/>
  <c r="BS976" i="2"/>
  <c r="BQ977" i="2"/>
  <c r="BR977" i="2"/>
  <c r="BS977" i="2"/>
  <c r="BQ978" i="2"/>
  <c r="BR978" i="2"/>
  <c r="BS978" i="2"/>
  <c r="BQ979" i="2"/>
  <c r="BR979" i="2"/>
  <c r="BS979" i="2"/>
  <c r="BQ980" i="2"/>
  <c r="BR980" i="2"/>
  <c r="BS980" i="2"/>
  <c r="BQ981" i="2"/>
  <c r="BR981" i="2"/>
  <c r="BS981" i="2"/>
  <c r="BQ982" i="2"/>
  <c r="BR982" i="2"/>
  <c r="BS982" i="2"/>
  <c r="BQ983" i="2"/>
  <c r="BR983" i="2"/>
  <c r="BS983" i="2"/>
  <c r="BQ984" i="2"/>
  <c r="BR984" i="2"/>
  <c r="BS984" i="2"/>
  <c r="BQ985" i="2"/>
  <c r="BR985" i="2"/>
  <c r="BS985" i="2"/>
  <c r="BQ986" i="2"/>
  <c r="BR986" i="2"/>
  <c r="BS986" i="2"/>
  <c r="BQ987" i="2"/>
  <c r="BR987" i="2"/>
  <c r="BS987" i="2"/>
  <c r="BQ988" i="2"/>
  <c r="BR988" i="2"/>
  <c r="BS988" i="2"/>
  <c r="BQ989" i="2"/>
  <c r="BR989" i="2"/>
  <c r="BS989" i="2"/>
  <c r="BQ990" i="2"/>
  <c r="BR990" i="2"/>
  <c r="BS990" i="2"/>
  <c r="BQ991" i="2"/>
  <c r="BR991" i="2"/>
  <c r="BS991" i="2"/>
  <c r="BQ992" i="2"/>
  <c r="BR992" i="2"/>
  <c r="BS992" i="2"/>
  <c r="BQ993" i="2"/>
  <c r="BR993" i="2"/>
  <c r="BS993" i="2"/>
  <c r="BQ994" i="2"/>
  <c r="BR994" i="2"/>
  <c r="BS994" i="2"/>
  <c r="BQ995" i="2"/>
  <c r="BR995" i="2"/>
  <c r="BS995" i="2"/>
  <c r="BQ996" i="2"/>
  <c r="BR996" i="2"/>
  <c r="BS996" i="2"/>
  <c r="BQ997" i="2"/>
  <c r="BR997" i="2"/>
  <c r="BS997" i="2"/>
  <c r="BQ998" i="2"/>
  <c r="BR998" i="2"/>
  <c r="BS998" i="2"/>
  <c r="BQ999" i="2"/>
  <c r="BR999" i="2"/>
  <c r="BS999" i="2"/>
  <c r="BQ1000" i="2"/>
  <c r="BR1000" i="2"/>
  <c r="BS1000" i="2"/>
  <c r="BQ1001" i="2"/>
  <c r="BR1001" i="2"/>
  <c r="BS1001" i="2"/>
  <c r="BQ1002" i="2"/>
  <c r="BR1002" i="2"/>
  <c r="BS1002" i="2"/>
  <c r="BQ1003" i="2"/>
  <c r="BR1003" i="2"/>
  <c r="BS1003" i="2"/>
  <c r="BQ1004" i="2"/>
  <c r="BR1004" i="2"/>
  <c r="BS1004" i="2"/>
  <c r="BQ1005" i="2"/>
  <c r="BR1005" i="2"/>
  <c r="BS1005" i="2"/>
  <c r="BQ1006" i="2"/>
  <c r="BR1006" i="2"/>
  <c r="BS1006" i="2"/>
  <c r="BQ1007" i="2"/>
  <c r="BR1007" i="2"/>
  <c r="BS1007" i="2"/>
  <c r="BQ1008" i="2"/>
  <c r="BR1008" i="2"/>
  <c r="BS1008" i="2"/>
  <c r="BQ1009" i="2"/>
  <c r="BR1009" i="2"/>
  <c r="BS1009" i="2"/>
  <c r="BQ1010" i="2"/>
  <c r="BR1010" i="2"/>
  <c r="BS1010" i="2"/>
  <c r="BQ1011" i="2"/>
  <c r="BR1011" i="2"/>
  <c r="BS1011" i="2"/>
  <c r="BQ1012" i="2"/>
  <c r="BR1012" i="2"/>
  <c r="BS1012" i="2"/>
  <c r="BQ1013" i="2"/>
  <c r="BR1013" i="2"/>
  <c r="BS1013" i="2"/>
  <c r="BQ1014" i="2"/>
  <c r="BR1014" i="2"/>
  <c r="BS1014" i="2"/>
  <c r="BQ1015" i="2"/>
  <c r="BR1015" i="2"/>
  <c r="BS1015" i="2"/>
  <c r="BQ1016" i="2"/>
  <c r="BR1016" i="2"/>
  <c r="BS1016" i="2"/>
  <c r="BQ1017" i="2"/>
  <c r="BR1017" i="2"/>
  <c r="BS1017" i="2"/>
  <c r="BQ1018" i="2"/>
  <c r="BR1018" i="2"/>
  <c r="BS1018" i="2"/>
  <c r="BQ1019" i="2"/>
  <c r="BR1019" i="2"/>
  <c r="BS1019" i="2"/>
  <c r="BQ1020" i="2"/>
  <c r="BR1020" i="2"/>
  <c r="BS1020" i="2"/>
  <c r="BQ1021" i="2"/>
  <c r="BR1021" i="2"/>
  <c r="BS1021" i="2"/>
  <c r="BQ1022" i="2"/>
  <c r="BR1022" i="2"/>
  <c r="BS1022" i="2"/>
  <c r="BQ1023" i="2"/>
  <c r="BR1023" i="2"/>
  <c r="BS1023" i="2"/>
  <c r="BQ1024" i="2"/>
  <c r="BR1024" i="2"/>
  <c r="BS1024" i="2"/>
  <c r="BQ1025" i="2"/>
  <c r="BR1025" i="2"/>
  <c r="BS1025" i="2"/>
  <c r="BQ1026" i="2"/>
  <c r="BR1026" i="2"/>
  <c r="BS1026" i="2"/>
  <c r="BQ1027" i="2"/>
  <c r="BR1027" i="2"/>
  <c r="BS1027" i="2"/>
  <c r="BQ1028" i="2"/>
  <c r="BR1028" i="2"/>
  <c r="BS1028" i="2"/>
  <c r="BQ1029" i="2"/>
  <c r="BR1029" i="2"/>
  <c r="BS1029" i="2"/>
  <c r="BQ1030" i="2"/>
  <c r="BR1030" i="2"/>
  <c r="BS1030" i="2"/>
  <c r="BQ1031" i="2"/>
  <c r="BR1031" i="2"/>
  <c r="BS1031" i="2"/>
  <c r="BQ1032" i="2"/>
  <c r="BR1032" i="2"/>
  <c r="BS1032" i="2"/>
  <c r="BQ1033" i="2"/>
  <c r="BR1033" i="2"/>
  <c r="BS1033" i="2"/>
  <c r="BQ1034" i="2"/>
  <c r="BR1034" i="2"/>
  <c r="BS1034" i="2"/>
  <c r="BQ1035" i="2"/>
  <c r="BR1035" i="2"/>
  <c r="BS1035" i="2"/>
  <c r="BQ1036" i="2"/>
  <c r="BR1036" i="2"/>
  <c r="BS1036" i="2"/>
  <c r="BQ1037" i="2"/>
  <c r="BR1037" i="2"/>
  <c r="BS1037" i="2"/>
  <c r="BQ1038" i="2"/>
  <c r="BR1038" i="2"/>
  <c r="BS1038" i="2"/>
  <c r="BQ1039" i="2"/>
  <c r="BR1039" i="2"/>
  <c r="BS1039" i="2"/>
  <c r="BQ1040" i="2"/>
  <c r="BR1040" i="2"/>
  <c r="BS1040" i="2"/>
  <c r="BQ1041" i="2"/>
  <c r="BR1041" i="2"/>
  <c r="BS1041" i="2"/>
  <c r="BQ1042" i="2"/>
  <c r="BR1042" i="2"/>
  <c r="BS1042" i="2"/>
  <c r="BQ1043" i="2"/>
  <c r="BR1043" i="2"/>
  <c r="BS1043" i="2"/>
  <c r="BQ1044" i="2"/>
  <c r="BR1044" i="2"/>
  <c r="BS1044" i="2"/>
  <c r="BQ1045" i="2"/>
  <c r="BR1045" i="2"/>
  <c r="BS1045" i="2"/>
  <c r="BQ1046" i="2"/>
  <c r="BR1046" i="2"/>
  <c r="BS1046" i="2"/>
  <c r="BQ1047" i="2"/>
  <c r="BR1047" i="2"/>
  <c r="BS1047" i="2"/>
  <c r="BQ1048" i="2"/>
  <c r="BR1048" i="2"/>
  <c r="BS1048" i="2"/>
  <c r="BQ1049" i="2"/>
  <c r="BR1049" i="2"/>
  <c r="BS1049" i="2"/>
  <c r="BQ1050" i="2"/>
  <c r="BR1050" i="2"/>
  <c r="BS1050" i="2"/>
  <c r="BQ1051" i="2"/>
  <c r="BR1051" i="2"/>
  <c r="BS1051" i="2"/>
  <c r="BQ1052" i="2"/>
  <c r="BR1052" i="2"/>
  <c r="BS1052" i="2"/>
  <c r="BQ1053" i="2"/>
  <c r="BR1053" i="2"/>
  <c r="BS1053" i="2"/>
  <c r="BQ1054" i="2"/>
  <c r="BR1054" i="2"/>
  <c r="BS1054" i="2"/>
  <c r="BQ1055" i="2"/>
  <c r="BR1055" i="2"/>
  <c r="BS1055" i="2"/>
  <c r="BQ1056" i="2"/>
  <c r="BR1056" i="2"/>
  <c r="BS1056" i="2"/>
  <c r="BQ1057" i="2"/>
  <c r="BR1057" i="2"/>
  <c r="BS1057" i="2"/>
  <c r="BQ1058" i="2"/>
  <c r="BR1058" i="2"/>
  <c r="BS1058" i="2"/>
  <c r="BQ1059" i="2"/>
  <c r="BR1059" i="2"/>
  <c r="BS1059" i="2"/>
  <c r="BQ1060" i="2"/>
  <c r="BR1060" i="2"/>
  <c r="BS1060" i="2"/>
  <c r="BQ1061" i="2"/>
  <c r="BR1061" i="2"/>
  <c r="BS1061" i="2"/>
  <c r="BQ1062" i="2"/>
  <c r="BR1062" i="2"/>
  <c r="BS1062" i="2"/>
  <c r="BQ1063" i="2"/>
  <c r="BR1063" i="2"/>
  <c r="BS1063" i="2"/>
  <c r="BQ1064" i="2"/>
  <c r="BR1064" i="2"/>
  <c r="BS1064" i="2"/>
  <c r="BQ1065" i="2"/>
  <c r="BR1065" i="2"/>
  <c r="BS1065" i="2"/>
  <c r="BQ1066" i="2"/>
  <c r="BR1066" i="2"/>
  <c r="BS1066" i="2"/>
  <c r="BQ1067" i="2"/>
  <c r="BR1067" i="2"/>
  <c r="BS1067" i="2"/>
  <c r="BQ1068" i="2"/>
  <c r="BR1068" i="2"/>
  <c r="BS1068" i="2"/>
  <c r="BQ1069" i="2"/>
  <c r="BR1069" i="2"/>
  <c r="BS1069" i="2"/>
  <c r="BQ1070" i="2"/>
  <c r="BR1070" i="2"/>
  <c r="BS1070" i="2"/>
  <c r="BQ1071" i="2"/>
  <c r="BR1071" i="2"/>
  <c r="BS1071" i="2"/>
  <c r="BQ1072" i="2"/>
  <c r="BR1072" i="2"/>
  <c r="BS1072" i="2"/>
  <c r="BQ1073" i="2"/>
  <c r="BR1073" i="2"/>
  <c r="BS1073" i="2"/>
  <c r="BQ1074" i="2"/>
  <c r="BR1074" i="2"/>
  <c r="BS1074" i="2"/>
  <c r="BQ1075" i="2"/>
  <c r="BR1075" i="2"/>
  <c r="BS1075" i="2"/>
  <c r="BQ1076" i="2"/>
  <c r="BR1076" i="2"/>
  <c r="BS1076" i="2"/>
  <c r="BQ1077" i="2"/>
  <c r="BR1077" i="2"/>
  <c r="BS1077" i="2"/>
  <c r="BQ1078" i="2"/>
  <c r="BR1078" i="2"/>
  <c r="BS1078" i="2"/>
  <c r="BQ1079" i="2"/>
  <c r="BR1079" i="2"/>
  <c r="BS1079" i="2"/>
  <c r="BQ1080" i="2"/>
  <c r="BR1080" i="2"/>
  <c r="BS1080" i="2"/>
  <c r="BQ1081" i="2"/>
  <c r="BR1081" i="2"/>
  <c r="BS1081" i="2"/>
  <c r="BQ1082" i="2"/>
  <c r="BR1082" i="2"/>
  <c r="BS1082" i="2"/>
  <c r="BQ1083" i="2"/>
  <c r="BR1083" i="2"/>
  <c r="BS1083" i="2"/>
  <c r="BQ1084" i="2"/>
  <c r="BR1084" i="2"/>
  <c r="BS1084" i="2"/>
  <c r="BQ1085" i="2"/>
  <c r="BR1085" i="2"/>
  <c r="BS1085" i="2"/>
  <c r="BQ1086" i="2"/>
  <c r="BR1086" i="2"/>
  <c r="BS1086" i="2"/>
  <c r="BQ1087" i="2"/>
  <c r="BR1087" i="2"/>
  <c r="BS1087" i="2"/>
  <c r="BQ1088" i="2"/>
  <c r="BR1088" i="2"/>
  <c r="BS1088" i="2"/>
  <c r="BQ1089" i="2"/>
  <c r="BR1089" i="2"/>
  <c r="BS1089" i="2"/>
  <c r="BQ1090" i="2"/>
  <c r="BR1090" i="2"/>
  <c r="BS1090" i="2"/>
  <c r="BQ1091" i="2"/>
  <c r="BR1091" i="2"/>
  <c r="BS1091" i="2"/>
  <c r="BQ1092" i="2"/>
  <c r="BR1092" i="2"/>
  <c r="BS1092" i="2"/>
  <c r="BQ1093" i="2"/>
  <c r="BR1093" i="2"/>
  <c r="BS1093" i="2"/>
  <c r="BQ1094" i="2"/>
  <c r="BR1094" i="2"/>
  <c r="BS1094" i="2"/>
  <c r="BQ1095" i="2"/>
  <c r="BR1095" i="2"/>
  <c r="BS1095" i="2"/>
  <c r="BQ1096" i="2"/>
  <c r="BR1096" i="2"/>
  <c r="BS1096" i="2"/>
  <c r="BQ1097" i="2"/>
  <c r="BR1097" i="2"/>
  <c r="BS1097" i="2"/>
  <c r="BQ1098" i="2"/>
  <c r="BR1098" i="2"/>
  <c r="BS1098" i="2"/>
  <c r="BQ1099" i="2"/>
  <c r="BR1099" i="2"/>
  <c r="BS1099" i="2"/>
  <c r="BQ1100" i="2"/>
  <c r="BR1100" i="2"/>
  <c r="BS1100" i="2"/>
  <c r="BQ1101" i="2"/>
  <c r="BR1101" i="2"/>
  <c r="BS1101" i="2"/>
  <c r="BQ1102" i="2"/>
  <c r="BR1102" i="2"/>
  <c r="BS1102" i="2"/>
  <c r="BQ1103" i="2"/>
  <c r="BR1103" i="2"/>
  <c r="BS1103" i="2"/>
  <c r="BQ1104" i="2"/>
  <c r="BR1104" i="2"/>
  <c r="BS1104" i="2"/>
  <c r="BQ1105" i="2"/>
  <c r="BR1105" i="2"/>
  <c r="BS1105" i="2"/>
  <c r="BQ1106" i="2"/>
  <c r="BR1106" i="2"/>
  <c r="BS1106" i="2"/>
  <c r="BQ1107" i="2"/>
  <c r="BR1107" i="2"/>
  <c r="BS1107" i="2"/>
  <c r="BQ1108" i="2"/>
  <c r="BR1108" i="2"/>
  <c r="BS1108" i="2"/>
  <c r="BQ1109" i="2"/>
  <c r="BR1109" i="2"/>
  <c r="BS1109" i="2"/>
  <c r="BQ1110" i="2"/>
  <c r="BR1110" i="2"/>
  <c r="BS1110" i="2"/>
  <c r="BQ1111" i="2"/>
  <c r="BR1111" i="2"/>
  <c r="BS1111" i="2"/>
  <c r="BQ1112" i="2"/>
  <c r="BR1112" i="2"/>
  <c r="BS1112" i="2"/>
  <c r="BQ1113" i="2"/>
  <c r="BR1113" i="2"/>
  <c r="BS1113" i="2"/>
  <c r="BQ1114" i="2"/>
  <c r="BR1114" i="2"/>
  <c r="BS1114" i="2"/>
  <c r="BQ1115" i="2"/>
  <c r="BR1115" i="2"/>
  <c r="BS1115" i="2"/>
  <c r="BQ1116" i="2"/>
  <c r="BR1116" i="2"/>
  <c r="BS1116" i="2"/>
  <c r="BQ1117" i="2"/>
  <c r="BR1117" i="2"/>
  <c r="BS1117" i="2"/>
  <c r="BQ1118" i="2"/>
  <c r="BR1118" i="2"/>
  <c r="BS1118" i="2"/>
  <c r="BQ1119" i="2"/>
  <c r="BR1119" i="2"/>
  <c r="BS1119" i="2"/>
  <c r="BQ1120" i="2"/>
  <c r="BR1120" i="2"/>
  <c r="BS1120" i="2"/>
  <c r="BQ1121" i="2"/>
  <c r="BR1121" i="2"/>
  <c r="BS1121" i="2"/>
  <c r="BQ1122" i="2"/>
  <c r="BR1122" i="2"/>
  <c r="BS1122" i="2"/>
  <c r="BQ1123" i="2"/>
  <c r="BR1123" i="2"/>
  <c r="BS1123" i="2"/>
  <c r="BQ1124" i="2"/>
  <c r="BR1124" i="2"/>
  <c r="BS1124" i="2"/>
  <c r="BQ1125" i="2"/>
  <c r="BR1125" i="2"/>
  <c r="BS1125" i="2"/>
  <c r="BQ1126" i="2"/>
  <c r="BR1126" i="2"/>
  <c r="BS1126" i="2"/>
  <c r="BQ1127" i="2"/>
  <c r="BR1127" i="2"/>
  <c r="BS1127" i="2"/>
  <c r="BQ1128" i="2"/>
  <c r="BR1128" i="2"/>
  <c r="BS1128" i="2"/>
  <c r="BQ1129" i="2"/>
  <c r="BR1129" i="2"/>
  <c r="BS1129" i="2"/>
  <c r="BQ1130" i="2"/>
  <c r="BR1130" i="2"/>
  <c r="BS1130" i="2"/>
  <c r="BQ1131" i="2"/>
  <c r="BR1131" i="2"/>
  <c r="BS1131" i="2"/>
  <c r="BQ1132" i="2"/>
  <c r="BR1132" i="2"/>
  <c r="BS1132" i="2"/>
  <c r="BQ1133" i="2"/>
  <c r="BR1133" i="2"/>
  <c r="BS1133" i="2"/>
  <c r="BQ1134" i="2"/>
  <c r="BR1134" i="2"/>
  <c r="BS1134" i="2"/>
  <c r="BQ1135" i="2"/>
  <c r="BR1135" i="2"/>
  <c r="BS1135" i="2"/>
  <c r="BQ1136" i="2"/>
  <c r="BR1136" i="2"/>
  <c r="BS1136" i="2"/>
  <c r="BQ1137" i="2"/>
  <c r="BR1137" i="2"/>
  <c r="BS1137" i="2"/>
  <c r="BQ1138" i="2"/>
  <c r="BR1138" i="2"/>
  <c r="BS1138" i="2"/>
  <c r="BQ1139" i="2"/>
  <c r="BR1139" i="2"/>
  <c r="BS1139" i="2"/>
  <c r="BQ1140" i="2"/>
  <c r="BR1140" i="2"/>
  <c r="BS1140" i="2"/>
  <c r="BQ1141" i="2"/>
  <c r="BR1141" i="2"/>
  <c r="BS1141" i="2"/>
  <c r="BQ1142" i="2"/>
  <c r="BR1142" i="2"/>
  <c r="BS1142" i="2"/>
  <c r="BQ1143" i="2"/>
  <c r="BR1143" i="2"/>
  <c r="BS1143" i="2"/>
  <c r="BQ1144" i="2"/>
  <c r="BR1144" i="2"/>
  <c r="BS1144" i="2"/>
  <c r="BQ1145" i="2"/>
  <c r="BR1145" i="2"/>
  <c r="BS1145" i="2"/>
  <c r="BQ1146" i="2"/>
  <c r="BR1146" i="2"/>
  <c r="BS1146" i="2"/>
  <c r="BQ1147" i="2"/>
  <c r="BR1147" i="2"/>
  <c r="BS1147" i="2"/>
  <c r="BQ1148" i="2"/>
  <c r="BR1148" i="2"/>
  <c r="BS1148" i="2"/>
  <c r="BQ1149" i="2"/>
  <c r="BR1149" i="2"/>
  <c r="BS1149" i="2"/>
  <c r="BQ1150" i="2"/>
  <c r="BR1150" i="2"/>
  <c r="BS1150" i="2"/>
  <c r="BQ1151" i="2"/>
  <c r="BR1151" i="2"/>
  <c r="BS1151" i="2"/>
  <c r="BQ1152" i="2"/>
  <c r="BR1152" i="2"/>
  <c r="BS1152" i="2"/>
  <c r="BQ1153" i="2"/>
  <c r="BR1153" i="2"/>
  <c r="BS1153" i="2"/>
  <c r="BQ1154" i="2"/>
  <c r="BR1154" i="2"/>
  <c r="BS1154" i="2"/>
  <c r="BQ1155" i="2"/>
  <c r="BR1155" i="2"/>
  <c r="BS1155" i="2"/>
  <c r="BQ1156" i="2"/>
  <c r="BR1156" i="2"/>
  <c r="BS1156" i="2"/>
  <c r="BQ1157" i="2"/>
  <c r="BR1157" i="2"/>
  <c r="BS1157" i="2"/>
  <c r="BQ1158" i="2"/>
  <c r="BR1158" i="2"/>
  <c r="BS1158" i="2"/>
  <c r="BQ1159" i="2"/>
  <c r="BR1159" i="2"/>
  <c r="BS1159" i="2"/>
  <c r="BQ1160" i="2"/>
  <c r="BR1160" i="2"/>
  <c r="BS1160" i="2"/>
  <c r="BQ1161" i="2"/>
  <c r="BR1161" i="2"/>
  <c r="BS1161" i="2"/>
  <c r="BQ1162" i="2"/>
  <c r="BR1162" i="2"/>
  <c r="BS1162" i="2"/>
  <c r="BQ1163" i="2"/>
  <c r="BR1163" i="2"/>
  <c r="BS1163" i="2"/>
  <c r="BQ1164" i="2"/>
  <c r="BR1164" i="2"/>
  <c r="BS1164" i="2"/>
  <c r="BR816" i="2"/>
  <c r="BS816" i="2"/>
  <c r="BQ816" i="2"/>
  <c r="BP1164" i="2" a="1"/>
  <c r="BP1164" i="2" s="1"/>
  <c r="BP822" i="2" a="1"/>
  <c r="BP822" i="2" s="1"/>
  <c r="BP823" i="2" a="1"/>
  <c r="BP823" i="2"/>
  <c r="BP824" i="2" a="1"/>
  <c r="BP824" i="2" s="1"/>
  <c r="BP825" i="2" a="1"/>
  <c r="BP825" i="2" s="1"/>
  <c r="BP826" i="2" a="1"/>
  <c r="BP826" i="2" s="1"/>
  <c r="BP827" i="2" a="1"/>
  <c r="BP827" i="2" s="1"/>
  <c r="BP828" i="2" a="1"/>
  <c r="BP828" i="2" s="1"/>
  <c r="BP829" i="2" a="1"/>
  <c r="BP829" i="2"/>
  <c r="BP830" i="2" a="1"/>
  <c r="BP830" i="2" s="1"/>
  <c r="BP831" i="2" a="1"/>
  <c r="BP831" i="2" s="1"/>
  <c r="BP832" i="2" a="1"/>
  <c r="BP832" i="2" s="1"/>
  <c r="BP833" i="2" a="1"/>
  <c r="BP833" i="2" s="1"/>
  <c r="BP834" i="2" a="1"/>
  <c r="BP834" i="2" s="1"/>
  <c r="BP835" i="2" a="1"/>
  <c r="BP835" i="2" s="1"/>
  <c r="BP836" i="2" a="1"/>
  <c r="BP836" i="2" s="1"/>
  <c r="BP837" i="2" a="1"/>
  <c r="BP837" i="2"/>
  <c r="BP838" i="2" a="1"/>
  <c r="BP838" i="2" s="1"/>
  <c r="BP839" i="2" a="1"/>
  <c r="BP839" i="2" s="1"/>
  <c r="BP840" i="2" a="1"/>
  <c r="BP840" i="2" s="1"/>
  <c r="BP841" i="2" a="1"/>
  <c r="BP841" i="2" s="1"/>
  <c r="BP842" i="2" a="1"/>
  <c r="BP842" i="2" s="1"/>
  <c r="BP843" i="2" a="1"/>
  <c r="BP843" i="2" s="1"/>
  <c r="BP844" i="2" a="1"/>
  <c r="BP844" i="2" s="1"/>
  <c r="BP845" i="2" a="1"/>
  <c r="BP845" i="2"/>
  <c r="BP846" i="2" a="1"/>
  <c r="BP846" i="2" s="1"/>
  <c r="BP847" i="2" a="1"/>
  <c r="BP847" i="2" s="1"/>
  <c r="BP848" i="2" a="1"/>
  <c r="BP848" i="2" s="1"/>
  <c r="BP849" i="2" a="1"/>
  <c r="BP849" i="2" s="1"/>
  <c r="BP850" i="2" a="1"/>
  <c r="BP850" i="2" s="1"/>
  <c r="BP851" i="2" a="1"/>
  <c r="BP851" i="2" s="1"/>
  <c r="BP852" i="2" a="1"/>
  <c r="BP852" i="2" s="1"/>
  <c r="BP853" i="2" a="1"/>
  <c r="BP853" i="2"/>
  <c r="BP854" i="2" a="1"/>
  <c r="BP854" i="2" s="1"/>
  <c r="BP855" i="2" a="1"/>
  <c r="BP855" i="2" s="1"/>
  <c r="BP856" i="2" a="1"/>
  <c r="BP856" i="2" s="1"/>
  <c r="BP857" i="2" a="1"/>
  <c r="BP857" i="2" s="1"/>
  <c r="BP858" i="2" a="1"/>
  <c r="BP858" i="2" s="1"/>
  <c r="BP859" i="2" a="1"/>
  <c r="BP859" i="2" s="1"/>
  <c r="BP860" i="2" a="1"/>
  <c r="BP860" i="2" s="1"/>
  <c r="BP861" i="2" a="1"/>
  <c r="BP861" i="2"/>
  <c r="BP862" i="2" a="1"/>
  <c r="BP862" i="2" s="1"/>
  <c r="BP863" i="2" a="1"/>
  <c r="BP863" i="2" s="1"/>
  <c r="BP864" i="2" a="1"/>
  <c r="BP864" i="2" s="1"/>
  <c r="BP865" i="2" a="1"/>
  <c r="BP865" i="2" s="1"/>
  <c r="BP866" i="2" a="1"/>
  <c r="BP866" i="2" s="1"/>
  <c r="BP867" i="2" a="1"/>
  <c r="BP867" i="2" s="1"/>
  <c r="BP868" i="2" a="1"/>
  <c r="BP868" i="2" s="1"/>
  <c r="BP869" i="2" a="1"/>
  <c r="BP869" i="2"/>
  <c r="BP870" i="2" a="1"/>
  <c r="BP870" i="2" s="1"/>
  <c r="BP871" i="2" a="1"/>
  <c r="BP871" i="2" s="1"/>
  <c r="BP872" i="2" a="1"/>
  <c r="BP872" i="2" s="1"/>
  <c r="BP873" i="2" a="1"/>
  <c r="BP873" i="2" s="1"/>
  <c r="BP874" i="2" a="1"/>
  <c r="BP874" i="2" s="1"/>
  <c r="BP875" i="2" a="1"/>
  <c r="BP875" i="2" s="1"/>
  <c r="BP876" i="2" a="1"/>
  <c r="BP876" i="2" s="1"/>
  <c r="BP877" i="2" a="1"/>
  <c r="BP877" i="2"/>
  <c r="BP878" i="2" a="1"/>
  <c r="BP878" i="2" s="1"/>
  <c r="BP879" i="2" a="1"/>
  <c r="BP879" i="2" s="1"/>
  <c r="BP880" i="2" a="1"/>
  <c r="BP880" i="2" s="1"/>
  <c r="BP881" i="2" a="1"/>
  <c r="BP881" i="2"/>
  <c r="BP882" i="2" a="1"/>
  <c r="BP882" i="2" s="1"/>
  <c r="BP883" i="2" a="1"/>
  <c r="BP883" i="2" s="1"/>
  <c r="BP884" i="2" a="1"/>
  <c r="BP884" i="2" s="1"/>
  <c r="BP885" i="2" a="1"/>
  <c r="BP885" i="2"/>
  <c r="BP886" i="2" a="1"/>
  <c r="BP886" i="2" s="1"/>
  <c r="BP887" i="2" a="1"/>
  <c r="BP887" i="2" s="1"/>
  <c r="BP888" i="2" a="1"/>
  <c r="BP888" i="2" s="1"/>
  <c r="BP889" i="2" a="1"/>
  <c r="BP889" i="2"/>
  <c r="BP890" i="2" a="1"/>
  <c r="BP890" i="2" s="1"/>
  <c r="BP891" i="2" a="1"/>
  <c r="BP891" i="2" s="1"/>
  <c r="BP892" i="2" a="1"/>
  <c r="BP892" i="2" s="1"/>
  <c r="BP893" i="2" a="1"/>
  <c r="BP893" i="2"/>
  <c r="BP894" i="2" a="1"/>
  <c r="BP894" i="2" s="1"/>
  <c r="BP895" i="2" a="1"/>
  <c r="BP895" i="2" s="1"/>
  <c r="BP896" i="2" a="1"/>
  <c r="BP896" i="2" s="1"/>
  <c r="BP897" i="2" a="1"/>
  <c r="BP897" i="2"/>
  <c r="BP898" i="2" a="1"/>
  <c r="BP898" i="2" s="1"/>
  <c r="BP899" i="2" a="1"/>
  <c r="BP899" i="2" s="1"/>
  <c r="BP900" i="2" a="1"/>
  <c r="BP900" i="2" s="1"/>
  <c r="BP901" i="2" a="1"/>
  <c r="BP901" i="2"/>
  <c r="BP902" i="2" a="1"/>
  <c r="BP902" i="2" s="1"/>
  <c r="BP903" i="2" a="1"/>
  <c r="BP903" i="2" s="1"/>
  <c r="BP904" i="2" a="1"/>
  <c r="BP904" i="2" s="1"/>
  <c r="BP905" i="2" a="1"/>
  <c r="BP905" i="2"/>
  <c r="BP906" i="2" a="1"/>
  <c r="BP906" i="2" s="1"/>
  <c r="BP907" i="2" a="1"/>
  <c r="BP907" i="2" s="1"/>
  <c r="BP908" i="2" a="1"/>
  <c r="BP908" i="2" s="1"/>
  <c r="BP909" i="2" a="1"/>
  <c r="BP909" i="2"/>
  <c r="BP910" i="2" a="1"/>
  <c r="BP910" i="2" s="1"/>
  <c r="BP911" i="2" a="1"/>
  <c r="BP911" i="2" s="1"/>
  <c r="BP912" i="2" a="1"/>
  <c r="BP912" i="2" s="1"/>
  <c r="BP913" i="2" a="1"/>
  <c r="BP913" i="2"/>
  <c r="BP914" i="2" a="1"/>
  <c r="BP914" i="2" s="1"/>
  <c r="BP915" i="2" a="1"/>
  <c r="BP915" i="2" s="1"/>
  <c r="BP916" i="2" a="1"/>
  <c r="BP916" i="2" s="1"/>
  <c r="BP917" i="2" a="1"/>
  <c r="BP917" i="2"/>
  <c r="BP918" i="2" a="1"/>
  <c r="BP918" i="2" s="1"/>
  <c r="BP919" i="2" a="1"/>
  <c r="BP919" i="2" s="1"/>
  <c r="BP920" i="2" a="1"/>
  <c r="BP920" i="2" s="1"/>
  <c r="BP921" i="2" a="1"/>
  <c r="BP921" i="2"/>
  <c r="BP922" i="2" a="1"/>
  <c r="BP922" i="2" s="1"/>
  <c r="BP923" i="2" a="1"/>
  <c r="BP923" i="2" s="1"/>
  <c r="BP924" i="2" a="1"/>
  <c r="BP924" i="2" s="1"/>
  <c r="BP925" i="2" a="1"/>
  <c r="BP925" i="2"/>
  <c r="BP926" i="2" a="1"/>
  <c r="BP926" i="2" s="1"/>
  <c r="BP927" i="2" a="1"/>
  <c r="BP927" i="2" s="1"/>
  <c r="BP928" i="2" a="1"/>
  <c r="BP928" i="2" s="1"/>
  <c r="BP929" i="2" a="1"/>
  <c r="BP929" i="2"/>
  <c r="BP930" i="2" a="1"/>
  <c r="BP930" i="2" s="1"/>
  <c r="BP931" i="2" a="1"/>
  <c r="BP931" i="2" s="1"/>
  <c r="BP932" i="2" a="1"/>
  <c r="BP932" i="2" s="1"/>
  <c r="BP933" i="2" a="1"/>
  <c r="BP933" i="2"/>
  <c r="BP934" i="2" a="1"/>
  <c r="BP934" i="2" s="1"/>
  <c r="BP935" i="2" a="1"/>
  <c r="BP935" i="2" s="1"/>
  <c r="BP936" i="2" a="1"/>
  <c r="BP936" i="2" s="1"/>
  <c r="BP937" i="2" a="1"/>
  <c r="BP937" i="2"/>
  <c r="BP938" i="2" a="1"/>
  <c r="BP938" i="2" s="1"/>
  <c r="BP939" i="2" a="1"/>
  <c r="BP939" i="2" s="1"/>
  <c r="BP940" i="2" a="1"/>
  <c r="BP940" i="2" s="1"/>
  <c r="BP941" i="2" a="1"/>
  <c r="BP941" i="2"/>
  <c r="BP942" i="2" a="1"/>
  <c r="BP942" i="2" s="1"/>
  <c r="BP943" i="2" a="1"/>
  <c r="BP943" i="2" s="1"/>
  <c r="BP944" i="2" a="1"/>
  <c r="BP944" i="2" s="1"/>
  <c r="BP945" i="2" a="1"/>
  <c r="BP945" i="2"/>
  <c r="BP946" i="2" a="1"/>
  <c r="BP946" i="2" s="1"/>
  <c r="BP947" i="2" a="1"/>
  <c r="BP947" i="2" s="1"/>
  <c r="BP948" i="2" a="1"/>
  <c r="BP948" i="2" s="1"/>
  <c r="BP949" i="2" a="1"/>
  <c r="BP949" i="2"/>
  <c r="BP950" i="2" a="1"/>
  <c r="BP950" i="2" s="1"/>
  <c r="BP951" i="2" a="1"/>
  <c r="BP951" i="2" s="1"/>
  <c r="BP952" i="2" a="1"/>
  <c r="BP952" i="2" s="1"/>
  <c r="BP953" i="2" a="1"/>
  <c r="BP953" i="2"/>
  <c r="BP954" i="2" a="1"/>
  <c r="BP954" i="2" s="1"/>
  <c r="BP955" i="2" a="1"/>
  <c r="BP955" i="2" s="1"/>
  <c r="BP956" i="2" a="1"/>
  <c r="BP956" i="2" s="1"/>
  <c r="BP957" i="2" a="1"/>
  <c r="BP957" i="2"/>
  <c r="BP958" i="2" a="1"/>
  <c r="BP958" i="2" s="1"/>
  <c r="BP959" i="2" a="1"/>
  <c r="BP959" i="2" s="1"/>
  <c r="BP960" i="2" a="1"/>
  <c r="BP960" i="2" s="1"/>
  <c r="BP961" i="2" a="1"/>
  <c r="BP961" i="2"/>
  <c r="BP962" i="2" a="1"/>
  <c r="BP962" i="2" s="1"/>
  <c r="BP963" i="2" a="1"/>
  <c r="BP963" i="2" s="1"/>
  <c r="BP964" i="2" a="1"/>
  <c r="BP964" i="2" s="1"/>
  <c r="BP965" i="2" a="1"/>
  <c r="BP965" i="2"/>
  <c r="BP966" i="2" a="1"/>
  <c r="BP966" i="2" s="1"/>
  <c r="BP967" i="2" a="1"/>
  <c r="BP967" i="2" s="1"/>
  <c r="BP968" i="2" a="1"/>
  <c r="BP968" i="2" s="1"/>
  <c r="BP969" i="2" a="1"/>
  <c r="BP969" i="2"/>
  <c r="BP970" i="2" a="1"/>
  <c r="BP970" i="2" s="1"/>
  <c r="BP971" i="2" a="1"/>
  <c r="BP971" i="2" s="1"/>
  <c r="BP972" i="2" a="1"/>
  <c r="BP972" i="2" s="1"/>
  <c r="BP973" i="2" a="1"/>
  <c r="BP973" i="2"/>
  <c r="BP974" i="2" a="1"/>
  <c r="BP974" i="2" s="1"/>
  <c r="BP975" i="2" a="1"/>
  <c r="BP975" i="2" s="1"/>
  <c r="BP976" i="2" a="1"/>
  <c r="BP976" i="2" s="1"/>
  <c r="BP977" i="2" a="1"/>
  <c r="BP977" i="2"/>
  <c r="BP978" i="2" a="1"/>
  <c r="BP978" i="2" s="1"/>
  <c r="BP979" i="2" a="1"/>
  <c r="BP979" i="2" s="1"/>
  <c r="BP980" i="2" a="1"/>
  <c r="BP980" i="2" s="1"/>
  <c r="BP981" i="2" a="1"/>
  <c r="BP981" i="2"/>
  <c r="BP982" i="2" a="1"/>
  <c r="BP982" i="2" s="1"/>
  <c r="BP983" i="2" a="1"/>
  <c r="BP983" i="2" s="1"/>
  <c r="BP984" i="2" a="1"/>
  <c r="BP984" i="2" s="1"/>
  <c r="BP985" i="2" a="1"/>
  <c r="BP985" i="2"/>
  <c r="BP986" i="2" a="1"/>
  <c r="BP986" i="2" s="1"/>
  <c r="BP987" i="2" a="1"/>
  <c r="BP987" i="2" s="1"/>
  <c r="BP988" i="2" a="1"/>
  <c r="BP988" i="2" s="1"/>
  <c r="BP989" i="2" a="1"/>
  <c r="BP989" i="2"/>
  <c r="BP990" i="2" a="1"/>
  <c r="BP990" i="2" s="1"/>
  <c r="BP991" i="2" a="1"/>
  <c r="BP991" i="2" s="1"/>
  <c r="BP992" i="2" a="1"/>
  <c r="BP992" i="2" s="1"/>
  <c r="BP993" i="2" a="1"/>
  <c r="BP993" i="2" s="1"/>
  <c r="BP994" i="2" a="1"/>
  <c r="BP994" i="2" s="1"/>
  <c r="BP995" i="2" a="1"/>
  <c r="BP995" i="2" s="1"/>
  <c r="BP996" i="2" a="1"/>
  <c r="BP996" i="2" s="1"/>
  <c r="BP997" i="2" a="1"/>
  <c r="BP997" i="2" s="1"/>
  <c r="BP998" i="2" a="1"/>
  <c r="BP998" i="2" s="1"/>
  <c r="BP999" i="2" a="1"/>
  <c r="BP999" i="2" s="1"/>
  <c r="BP1000" i="2" a="1"/>
  <c r="BP1000" i="2" s="1"/>
  <c r="BP1001" i="2" a="1"/>
  <c r="BP1001" i="2" s="1"/>
  <c r="BP1002" i="2" a="1"/>
  <c r="BP1002" i="2" s="1"/>
  <c r="BP1003" i="2" a="1"/>
  <c r="BP1003" i="2" s="1"/>
  <c r="BP1004" i="2" a="1"/>
  <c r="BP1004" i="2" s="1"/>
  <c r="BP1005" i="2" a="1"/>
  <c r="BP1005" i="2" s="1"/>
  <c r="BP1006" i="2" a="1"/>
  <c r="BP1006" i="2" s="1"/>
  <c r="BP1007" i="2" a="1"/>
  <c r="BP1007" i="2" s="1"/>
  <c r="BP1008" i="2" a="1"/>
  <c r="BP1008" i="2" s="1"/>
  <c r="BP1009" i="2" a="1"/>
  <c r="BP1009" i="2" s="1"/>
  <c r="BP1010" i="2" a="1"/>
  <c r="BP1010" i="2" s="1"/>
  <c r="BP1011" i="2" a="1"/>
  <c r="BP1011" i="2" s="1"/>
  <c r="BP1012" i="2" a="1"/>
  <c r="BP1012" i="2" s="1"/>
  <c r="BP1013" i="2" a="1"/>
  <c r="BP1013" i="2" s="1"/>
  <c r="BP1014" i="2" a="1"/>
  <c r="BP1014" i="2" s="1"/>
  <c r="BP1015" i="2" a="1"/>
  <c r="BP1015" i="2" s="1"/>
  <c r="BP1016" i="2" a="1"/>
  <c r="BP1016" i="2" s="1"/>
  <c r="BP1017" i="2" a="1"/>
  <c r="BP1017" i="2" s="1"/>
  <c r="BP1018" i="2" a="1"/>
  <c r="BP1018" i="2" s="1"/>
  <c r="BP1019" i="2" a="1"/>
  <c r="BP1019" i="2" s="1"/>
  <c r="BP1020" i="2" a="1"/>
  <c r="BP1020" i="2" s="1"/>
  <c r="BP1021" i="2" a="1"/>
  <c r="BP1021" i="2" s="1"/>
  <c r="BP1022" i="2" a="1"/>
  <c r="BP1022" i="2" s="1"/>
  <c r="BP1023" i="2" a="1"/>
  <c r="BP1023" i="2" s="1"/>
  <c r="BP1024" i="2" a="1"/>
  <c r="BP1024" i="2" s="1"/>
  <c r="BP1025" i="2" a="1"/>
  <c r="BP1025" i="2" s="1"/>
  <c r="BP1026" i="2" a="1"/>
  <c r="BP1026" i="2" s="1"/>
  <c r="BP1027" i="2" a="1"/>
  <c r="BP1027" i="2" s="1"/>
  <c r="BP1028" i="2" a="1"/>
  <c r="BP1028" i="2" s="1"/>
  <c r="BP1029" i="2" a="1"/>
  <c r="BP1029" i="2" s="1"/>
  <c r="BP1030" i="2" a="1"/>
  <c r="BP1030" i="2" s="1"/>
  <c r="BP1031" i="2" a="1"/>
  <c r="BP1031" i="2" s="1"/>
  <c r="BP1032" i="2" a="1"/>
  <c r="BP1032" i="2" s="1"/>
  <c r="BP1033" i="2" a="1"/>
  <c r="BP1033" i="2" s="1"/>
  <c r="BP1034" i="2" a="1"/>
  <c r="BP1034" i="2" s="1"/>
  <c r="BP1035" i="2" a="1"/>
  <c r="BP1035" i="2" s="1"/>
  <c r="BP1036" i="2" a="1"/>
  <c r="BP1036" i="2" s="1"/>
  <c r="BP1037" i="2" a="1"/>
  <c r="BP1037" i="2" s="1"/>
  <c r="BP1038" i="2" a="1"/>
  <c r="BP1038" i="2" s="1"/>
  <c r="BP1039" i="2" a="1"/>
  <c r="BP1039" i="2" s="1"/>
  <c r="BP1040" i="2" a="1"/>
  <c r="BP1040" i="2" s="1"/>
  <c r="BP1041" i="2" a="1"/>
  <c r="BP1041" i="2" s="1"/>
  <c r="BP1042" i="2" a="1"/>
  <c r="BP1042" i="2" s="1"/>
  <c r="BP1043" i="2" a="1"/>
  <c r="BP1043" i="2" s="1"/>
  <c r="BP1044" i="2" a="1"/>
  <c r="BP1044" i="2" s="1"/>
  <c r="BP1045" i="2" a="1"/>
  <c r="BP1045" i="2" s="1"/>
  <c r="BP1046" i="2" a="1"/>
  <c r="BP1046" i="2" s="1"/>
  <c r="BP1047" i="2" a="1"/>
  <c r="BP1047" i="2" s="1"/>
  <c r="BP1048" i="2" a="1"/>
  <c r="BP1048" i="2" s="1"/>
  <c r="BP1049" i="2" a="1"/>
  <c r="BP1049" i="2" s="1"/>
  <c r="BP1050" i="2" a="1"/>
  <c r="BP1050" i="2" s="1"/>
  <c r="BP1051" i="2" a="1"/>
  <c r="BP1051" i="2" s="1"/>
  <c r="BP1052" i="2" a="1"/>
  <c r="BP1052" i="2" s="1"/>
  <c r="BP1053" i="2" a="1"/>
  <c r="BP1053" i="2" s="1"/>
  <c r="BP1054" i="2" a="1"/>
  <c r="BP1054" i="2" s="1"/>
  <c r="BP1055" i="2" a="1"/>
  <c r="BP1055" i="2" s="1"/>
  <c r="BP1056" i="2" a="1"/>
  <c r="BP1056" i="2" s="1"/>
  <c r="BP1057" i="2" a="1"/>
  <c r="BP1057" i="2" s="1"/>
  <c r="BP1058" i="2" a="1"/>
  <c r="BP1058" i="2" s="1"/>
  <c r="BP1059" i="2" a="1"/>
  <c r="BP1059" i="2" s="1"/>
  <c r="BP1060" i="2" a="1"/>
  <c r="BP1060" i="2" s="1"/>
  <c r="BP1061" i="2" a="1"/>
  <c r="BP1061" i="2" s="1"/>
  <c r="BP1062" i="2" a="1"/>
  <c r="BP1062" i="2" s="1"/>
  <c r="BP1063" i="2" a="1"/>
  <c r="BP1063" i="2" s="1"/>
  <c r="BP1064" i="2" a="1"/>
  <c r="BP1064" i="2" s="1"/>
  <c r="BP1065" i="2" a="1"/>
  <c r="BP1065" i="2" s="1"/>
  <c r="BP1066" i="2" a="1"/>
  <c r="BP1066" i="2" s="1"/>
  <c r="BP1067" i="2" a="1"/>
  <c r="BP1067" i="2" s="1"/>
  <c r="BP1068" i="2" a="1"/>
  <c r="BP1068" i="2" s="1"/>
  <c r="BP1069" i="2" a="1"/>
  <c r="BP1069" i="2" s="1"/>
  <c r="BP1070" i="2" a="1"/>
  <c r="BP1070" i="2" s="1"/>
  <c r="BP1071" i="2" a="1"/>
  <c r="BP1071" i="2" s="1"/>
  <c r="BP1072" i="2" a="1"/>
  <c r="BP1072" i="2" s="1"/>
  <c r="BP1073" i="2" a="1"/>
  <c r="BP1073" i="2" s="1"/>
  <c r="BP1074" i="2" a="1"/>
  <c r="BP1074" i="2" s="1"/>
  <c r="BP1075" i="2" a="1"/>
  <c r="BP1075" i="2" s="1"/>
  <c r="BP1076" i="2" a="1"/>
  <c r="BP1076" i="2" s="1"/>
  <c r="BP1077" i="2" a="1"/>
  <c r="BP1077" i="2" s="1"/>
  <c r="BP1078" i="2" a="1"/>
  <c r="BP1078" i="2" s="1"/>
  <c r="BP1079" i="2" a="1"/>
  <c r="BP1079" i="2" s="1"/>
  <c r="BP1080" i="2" a="1"/>
  <c r="BP1080" i="2" s="1"/>
  <c r="BP1081" i="2" a="1"/>
  <c r="BP1081" i="2" s="1"/>
  <c r="BP1082" i="2" a="1"/>
  <c r="BP1082" i="2" s="1"/>
  <c r="BP1083" i="2" a="1"/>
  <c r="BP1083" i="2" s="1"/>
  <c r="BP1084" i="2" a="1"/>
  <c r="BP1084" i="2" s="1"/>
  <c r="BP1085" i="2" a="1"/>
  <c r="BP1085" i="2" s="1"/>
  <c r="BP1086" i="2" a="1"/>
  <c r="BP1086" i="2" s="1"/>
  <c r="BP1087" i="2" a="1"/>
  <c r="BP1087" i="2" s="1"/>
  <c r="BP1088" i="2" a="1"/>
  <c r="BP1088" i="2" s="1"/>
  <c r="BP1089" i="2" a="1"/>
  <c r="BP1089" i="2" s="1"/>
  <c r="BP1090" i="2" a="1"/>
  <c r="BP1090" i="2" s="1"/>
  <c r="BP1091" i="2" a="1"/>
  <c r="BP1091" i="2" s="1"/>
  <c r="BP1092" i="2" a="1"/>
  <c r="BP1092" i="2" s="1"/>
  <c r="BP1093" i="2" a="1"/>
  <c r="BP1093" i="2" s="1"/>
  <c r="BP1094" i="2" a="1"/>
  <c r="BP1094" i="2" s="1"/>
  <c r="BP1095" i="2" a="1"/>
  <c r="BP1095" i="2" s="1"/>
  <c r="BP1096" i="2" a="1"/>
  <c r="BP1096" i="2" s="1"/>
  <c r="BP1097" i="2" a="1"/>
  <c r="BP1097" i="2" s="1"/>
  <c r="BP1098" i="2" a="1"/>
  <c r="BP1098" i="2" s="1"/>
  <c r="BP1099" i="2" a="1"/>
  <c r="BP1099" i="2" s="1"/>
  <c r="BP1100" i="2" a="1"/>
  <c r="BP1100" i="2" s="1"/>
  <c r="BP1101" i="2" a="1"/>
  <c r="BP1101" i="2" s="1"/>
  <c r="BP1102" i="2" a="1"/>
  <c r="BP1102" i="2" s="1"/>
  <c r="BP1103" i="2" a="1"/>
  <c r="BP1103" i="2" s="1"/>
  <c r="BP1104" i="2" a="1"/>
  <c r="BP1104" i="2" s="1"/>
  <c r="BP1105" i="2" a="1"/>
  <c r="BP1105" i="2" s="1"/>
  <c r="BP1106" i="2" a="1"/>
  <c r="BP1106" i="2" s="1"/>
  <c r="BP1107" i="2" a="1"/>
  <c r="BP1107" i="2" s="1"/>
  <c r="BP1108" i="2" a="1"/>
  <c r="BP1108" i="2" s="1"/>
  <c r="BP1109" i="2" a="1"/>
  <c r="BP1109" i="2" s="1"/>
  <c r="BP1110" i="2" a="1"/>
  <c r="BP1110" i="2" s="1"/>
  <c r="BP1111" i="2" a="1"/>
  <c r="BP1111" i="2" s="1"/>
  <c r="BP1112" i="2" a="1"/>
  <c r="BP1112" i="2" s="1"/>
  <c r="BP1113" i="2" a="1"/>
  <c r="BP1113" i="2" s="1"/>
  <c r="BP1114" i="2" a="1"/>
  <c r="BP1114" i="2" s="1"/>
  <c r="BP1115" i="2" a="1"/>
  <c r="BP1115" i="2" s="1"/>
  <c r="BP1116" i="2" a="1"/>
  <c r="BP1116" i="2" s="1"/>
  <c r="BP1117" i="2" a="1"/>
  <c r="BP1117" i="2" s="1"/>
  <c r="BP1118" i="2" a="1"/>
  <c r="BP1118" i="2" s="1"/>
  <c r="BP1119" i="2" a="1"/>
  <c r="BP1119" i="2" s="1"/>
  <c r="BP1120" i="2" a="1"/>
  <c r="BP1120" i="2"/>
  <c r="BP1121" i="2" a="1"/>
  <c r="BP1121" i="2" s="1"/>
  <c r="BP1122" i="2" a="1"/>
  <c r="BP1122" i="2"/>
  <c r="BP1123" i="2" a="1"/>
  <c r="BP1123" i="2" s="1"/>
  <c r="BP1124" i="2" a="1"/>
  <c r="BP1124" i="2"/>
  <c r="BP1125" i="2" a="1"/>
  <c r="BP1125" i="2" s="1"/>
  <c r="BP1126" i="2" a="1"/>
  <c r="BP1126" i="2"/>
  <c r="BP1127" i="2" a="1"/>
  <c r="BP1127" i="2" s="1"/>
  <c r="BP1128" i="2" a="1"/>
  <c r="BP1128" i="2"/>
  <c r="BP1129" i="2" a="1"/>
  <c r="BP1129" i="2" s="1"/>
  <c r="BP1130" i="2" a="1"/>
  <c r="BP1130" i="2"/>
  <c r="BP1131" i="2" a="1"/>
  <c r="BP1131" i="2" s="1"/>
  <c r="BP1132" i="2" a="1"/>
  <c r="BP1132" i="2"/>
  <c r="BP1133" i="2" a="1"/>
  <c r="BP1133" i="2" s="1"/>
  <c r="BP1134" i="2" a="1"/>
  <c r="BP1134" i="2"/>
  <c r="BP1135" i="2" a="1"/>
  <c r="BP1135" i="2" s="1"/>
  <c r="BP1136" i="2" a="1"/>
  <c r="BP1136" i="2"/>
  <c r="BP1137" i="2" a="1"/>
  <c r="BP1137" i="2" s="1"/>
  <c r="BP1138" i="2" a="1"/>
  <c r="BP1138" i="2"/>
  <c r="BP1139" i="2" a="1"/>
  <c r="BP1139" i="2" s="1"/>
  <c r="BP1140" i="2" a="1"/>
  <c r="BP1140" i="2"/>
  <c r="BP1141" i="2" a="1"/>
  <c r="BP1141" i="2" s="1"/>
  <c r="BP1142" i="2" a="1"/>
  <c r="BP1142" i="2"/>
  <c r="BP1143" i="2" a="1"/>
  <c r="BP1143" i="2" s="1"/>
  <c r="BP1144" i="2" a="1"/>
  <c r="BP1144" i="2"/>
  <c r="BP1145" i="2" a="1"/>
  <c r="BP1145" i="2" s="1"/>
  <c r="BP1146" i="2" a="1"/>
  <c r="BP1146" i="2"/>
  <c r="BP1147" i="2" a="1"/>
  <c r="BP1147" i="2" s="1"/>
  <c r="BP1148" i="2" a="1"/>
  <c r="BP1148" i="2"/>
  <c r="BP1149" i="2" a="1"/>
  <c r="BP1149" i="2" s="1"/>
  <c r="BP1150" i="2" a="1"/>
  <c r="BP1150" i="2"/>
  <c r="BP1151" i="2" a="1"/>
  <c r="BP1151" i="2" s="1"/>
  <c r="BP1152" i="2" a="1"/>
  <c r="BP1152" i="2"/>
  <c r="BP1153" i="2" a="1"/>
  <c r="BP1153" i="2" s="1"/>
  <c r="BP1154" i="2" a="1"/>
  <c r="BP1154" i="2"/>
  <c r="BP1155" i="2" a="1"/>
  <c r="BP1155" i="2" s="1"/>
  <c r="BP1156" i="2" a="1"/>
  <c r="BP1156" i="2"/>
  <c r="BP1157" i="2" a="1"/>
  <c r="BP1157" i="2" s="1"/>
  <c r="BP1158" i="2" a="1"/>
  <c r="BP1158" i="2"/>
  <c r="BP1159" i="2" a="1"/>
  <c r="BP1159" i="2" s="1"/>
  <c r="BP1160" i="2" a="1"/>
  <c r="BP1160" i="2"/>
  <c r="BP1161" i="2" a="1"/>
  <c r="BP1161" i="2" s="1"/>
  <c r="BP1162" i="2" a="1"/>
  <c r="BP1162" i="2"/>
  <c r="BP1163" i="2" a="1"/>
  <c r="BP1163" i="2" s="1"/>
  <c r="BP817" i="2" a="1"/>
  <c r="BP817" i="2" s="1"/>
  <c r="BP818" i="2" a="1"/>
  <c r="BP818" i="2"/>
  <c r="BP819" i="2" a="1"/>
  <c r="BP819" i="2" s="1"/>
  <c r="BP820" i="2" a="1"/>
  <c r="BP820" i="2"/>
  <c r="BP821" i="2" a="1"/>
  <c r="BP821" i="2" s="1"/>
  <c r="BP816" i="2" a="1"/>
  <c r="BP816" i="2" s="1"/>
  <c r="BY1190" i="2"/>
  <c r="BY1189" i="2"/>
  <c r="BY1188" i="2"/>
  <c r="BY1187" i="2"/>
  <c r="BO1169" i="2" l="1"/>
  <c r="BO1168" i="2"/>
  <c r="BO1170" i="2" s="1"/>
  <c r="I816" i="2"/>
  <c r="I1010" i="2" l="1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Y1011" i="2"/>
  <c r="Z1011" i="2"/>
  <c r="AA1011" i="2"/>
  <c r="AB1011" i="2"/>
  <c r="AC1011" i="2"/>
  <c r="AD1011" i="2"/>
  <c r="Y1012" i="2"/>
  <c r="Z1012" i="2"/>
  <c r="AA1012" i="2"/>
  <c r="AB1012" i="2"/>
  <c r="AC1012" i="2"/>
  <c r="AD1012" i="2"/>
  <c r="Y1013" i="2"/>
  <c r="Z1013" i="2"/>
  <c r="AA1013" i="2"/>
  <c r="AB1013" i="2"/>
  <c r="AC1013" i="2"/>
  <c r="AD1013" i="2"/>
  <c r="Y1014" i="2"/>
  <c r="Z1014" i="2"/>
  <c r="AA1014" i="2"/>
  <c r="AB1014" i="2"/>
  <c r="AC1014" i="2"/>
  <c r="AD1014" i="2"/>
  <c r="Y1015" i="2"/>
  <c r="Z1015" i="2"/>
  <c r="AA1015" i="2"/>
  <c r="AB1015" i="2"/>
  <c r="AC1015" i="2"/>
  <c r="AD1015" i="2"/>
  <c r="Y1016" i="2"/>
  <c r="Z1016" i="2"/>
  <c r="AA1016" i="2"/>
  <c r="AB1016" i="2"/>
  <c r="AC1016" i="2"/>
  <c r="AD1016" i="2"/>
  <c r="Y1017" i="2"/>
  <c r="Z1017" i="2"/>
  <c r="AA1017" i="2"/>
  <c r="AB1017" i="2"/>
  <c r="AC1017" i="2"/>
  <c r="AD1017" i="2"/>
  <c r="Y1018" i="2"/>
  <c r="Z1018" i="2"/>
  <c r="AA1018" i="2"/>
  <c r="AB1018" i="2"/>
  <c r="AC1018" i="2"/>
  <c r="AD1018" i="2"/>
  <c r="Y1019" i="2"/>
  <c r="Z1019" i="2"/>
  <c r="AA1019" i="2"/>
  <c r="AB1019" i="2"/>
  <c r="AC1019" i="2"/>
  <c r="AD1019" i="2"/>
  <c r="Y1020" i="2"/>
  <c r="Z1020" i="2"/>
  <c r="AA1020" i="2"/>
  <c r="AB1020" i="2"/>
  <c r="AC1020" i="2"/>
  <c r="AD1020" i="2"/>
  <c r="Y1021" i="2"/>
  <c r="Z1021" i="2"/>
  <c r="AA1021" i="2"/>
  <c r="AB1021" i="2"/>
  <c r="AC1021" i="2"/>
  <c r="AD1021" i="2"/>
  <c r="Y1022" i="2"/>
  <c r="Z1022" i="2"/>
  <c r="AA1022" i="2"/>
  <c r="AB1022" i="2"/>
  <c r="AC1022" i="2"/>
  <c r="AD1022" i="2"/>
  <c r="Y1023" i="2"/>
  <c r="Z1023" i="2"/>
  <c r="AA1023" i="2"/>
  <c r="AB1023" i="2"/>
  <c r="AC1023" i="2"/>
  <c r="AD1023" i="2"/>
  <c r="Y1024" i="2"/>
  <c r="Z1024" i="2"/>
  <c r="AA1024" i="2"/>
  <c r="AB1024" i="2"/>
  <c r="AC1024" i="2"/>
  <c r="AD1024" i="2"/>
  <c r="Y1025" i="2"/>
  <c r="Z1025" i="2"/>
  <c r="AA1025" i="2"/>
  <c r="AB1025" i="2"/>
  <c r="AC1025" i="2"/>
  <c r="AD1025" i="2"/>
  <c r="Y1026" i="2"/>
  <c r="Z1026" i="2"/>
  <c r="AA1026" i="2"/>
  <c r="AB1026" i="2"/>
  <c r="AC1026" i="2"/>
  <c r="AD1026" i="2"/>
  <c r="Y1027" i="2"/>
  <c r="Z1027" i="2"/>
  <c r="AA1027" i="2"/>
  <c r="AB1027" i="2"/>
  <c r="AC1027" i="2"/>
  <c r="AD1027" i="2"/>
  <c r="Y1028" i="2"/>
  <c r="Z1028" i="2"/>
  <c r="AA1028" i="2"/>
  <c r="AB1028" i="2"/>
  <c r="AC1028" i="2"/>
  <c r="AD1028" i="2"/>
  <c r="Y1029" i="2"/>
  <c r="Z1029" i="2"/>
  <c r="AA1029" i="2"/>
  <c r="AB1029" i="2"/>
  <c r="AC1029" i="2"/>
  <c r="AD1029" i="2"/>
  <c r="Y1030" i="2"/>
  <c r="Z1030" i="2"/>
  <c r="AA1030" i="2"/>
  <c r="AB1030" i="2"/>
  <c r="AC1030" i="2"/>
  <c r="AD1030" i="2"/>
  <c r="Y1031" i="2"/>
  <c r="Z1031" i="2"/>
  <c r="AA1031" i="2"/>
  <c r="AB1031" i="2"/>
  <c r="AC1031" i="2"/>
  <c r="AD1031" i="2"/>
  <c r="Y1032" i="2"/>
  <c r="Z1032" i="2"/>
  <c r="AA1032" i="2"/>
  <c r="AB1032" i="2"/>
  <c r="AC1032" i="2"/>
  <c r="AD1032" i="2"/>
  <c r="Y1033" i="2"/>
  <c r="Z1033" i="2"/>
  <c r="AA1033" i="2"/>
  <c r="AB1033" i="2"/>
  <c r="AC1033" i="2"/>
  <c r="AD1033" i="2"/>
  <c r="Y1034" i="2"/>
  <c r="Z1034" i="2"/>
  <c r="AA1034" i="2"/>
  <c r="AB1034" i="2"/>
  <c r="AC1034" i="2"/>
  <c r="AD1034" i="2"/>
  <c r="Y1035" i="2"/>
  <c r="Z1035" i="2"/>
  <c r="AA1035" i="2"/>
  <c r="AB1035" i="2"/>
  <c r="AC1035" i="2"/>
  <c r="AD1035" i="2"/>
  <c r="Y1036" i="2"/>
  <c r="Z1036" i="2"/>
  <c r="AA1036" i="2"/>
  <c r="AB1036" i="2"/>
  <c r="AC1036" i="2"/>
  <c r="AD1036" i="2"/>
  <c r="Y1037" i="2"/>
  <c r="Z1037" i="2"/>
  <c r="AA1037" i="2"/>
  <c r="AB1037" i="2"/>
  <c r="AC1037" i="2"/>
  <c r="AD1037" i="2"/>
  <c r="Y1038" i="2"/>
  <c r="Z1038" i="2"/>
  <c r="AA1038" i="2"/>
  <c r="AB1038" i="2"/>
  <c r="AC1038" i="2"/>
  <c r="AD1038" i="2"/>
  <c r="Y1039" i="2"/>
  <c r="Z1039" i="2"/>
  <c r="AA1039" i="2"/>
  <c r="AB1039" i="2"/>
  <c r="AC1039" i="2"/>
  <c r="AD1039" i="2"/>
  <c r="Y1040" i="2"/>
  <c r="Z1040" i="2"/>
  <c r="AA1040" i="2"/>
  <c r="AB1040" i="2"/>
  <c r="AC1040" i="2"/>
  <c r="AD1040" i="2"/>
  <c r="Y1041" i="2"/>
  <c r="Z1041" i="2"/>
  <c r="AA1041" i="2"/>
  <c r="AB1041" i="2"/>
  <c r="AC1041" i="2"/>
  <c r="AD1041" i="2"/>
  <c r="Y1042" i="2"/>
  <c r="Z1042" i="2"/>
  <c r="AA1042" i="2"/>
  <c r="AB1042" i="2"/>
  <c r="AC1042" i="2"/>
  <c r="AD1042" i="2"/>
  <c r="Y1043" i="2"/>
  <c r="Z1043" i="2"/>
  <c r="AA1043" i="2"/>
  <c r="AB1043" i="2"/>
  <c r="AC1043" i="2"/>
  <c r="AD1043" i="2"/>
  <c r="Y1044" i="2"/>
  <c r="Z1044" i="2"/>
  <c r="AA1044" i="2"/>
  <c r="AB1044" i="2"/>
  <c r="AC1044" i="2"/>
  <c r="AD1044" i="2"/>
  <c r="Y1045" i="2"/>
  <c r="Z1045" i="2"/>
  <c r="AA1045" i="2"/>
  <c r="AB1045" i="2"/>
  <c r="AC1045" i="2"/>
  <c r="AD1045" i="2"/>
  <c r="Y1046" i="2"/>
  <c r="Z1046" i="2"/>
  <c r="AA1046" i="2"/>
  <c r="AB1046" i="2"/>
  <c r="AC1046" i="2"/>
  <c r="AD1046" i="2"/>
  <c r="Y1047" i="2"/>
  <c r="Z1047" i="2"/>
  <c r="AA1047" i="2"/>
  <c r="AB1047" i="2"/>
  <c r="AC1047" i="2"/>
  <c r="AD1047" i="2"/>
  <c r="Y1048" i="2"/>
  <c r="Z1048" i="2"/>
  <c r="AA1048" i="2"/>
  <c r="AB1048" i="2"/>
  <c r="AC1048" i="2"/>
  <c r="AD1048" i="2"/>
  <c r="Y1049" i="2"/>
  <c r="Z1049" i="2"/>
  <c r="AA1049" i="2"/>
  <c r="AB1049" i="2"/>
  <c r="AC1049" i="2"/>
  <c r="AD1049" i="2"/>
  <c r="Y1050" i="2"/>
  <c r="Z1050" i="2"/>
  <c r="AA1050" i="2"/>
  <c r="AB1050" i="2"/>
  <c r="AC1050" i="2"/>
  <c r="AD1050" i="2"/>
  <c r="Y1051" i="2"/>
  <c r="Z1051" i="2"/>
  <c r="AA1051" i="2"/>
  <c r="AB1051" i="2"/>
  <c r="AC1051" i="2"/>
  <c r="AD1051" i="2"/>
  <c r="Y1052" i="2"/>
  <c r="Z1052" i="2"/>
  <c r="AA1052" i="2"/>
  <c r="AB1052" i="2"/>
  <c r="AC1052" i="2"/>
  <c r="AD1052" i="2"/>
  <c r="Y1053" i="2"/>
  <c r="Z1053" i="2"/>
  <c r="AA1053" i="2"/>
  <c r="AB1053" i="2"/>
  <c r="AC1053" i="2"/>
  <c r="AD1053" i="2"/>
  <c r="Y1054" i="2"/>
  <c r="Z1054" i="2"/>
  <c r="AA1054" i="2"/>
  <c r="AB1054" i="2"/>
  <c r="AC1054" i="2"/>
  <c r="AD1054" i="2"/>
  <c r="Y1055" i="2"/>
  <c r="Z1055" i="2"/>
  <c r="AA1055" i="2"/>
  <c r="AB1055" i="2"/>
  <c r="AC1055" i="2"/>
  <c r="AD1055" i="2"/>
  <c r="Y1056" i="2"/>
  <c r="Z1056" i="2"/>
  <c r="AA1056" i="2"/>
  <c r="AB1056" i="2"/>
  <c r="AC1056" i="2"/>
  <c r="AD1056" i="2"/>
  <c r="Y1057" i="2"/>
  <c r="Z1057" i="2"/>
  <c r="AA1057" i="2"/>
  <c r="AB1057" i="2"/>
  <c r="AC1057" i="2"/>
  <c r="AD1057" i="2"/>
  <c r="Y1058" i="2"/>
  <c r="Z1058" i="2"/>
  <c r="AA1058" i="2"/>
  <c r="AB1058" i="2"/>
  <c r="AC1058" i="2"/>
  <c r="AD1058" i="2"/>
  <c r="Y1059" i="2"/>
  <c r="Z1059" i="2"/>
  <c r="AA1059" i="2"/>
  <c r="AB1059" i="2"/>
  <c r="AC1059" i="2"/>
  <c r="AD1059" i="2"/>
  <c r="Y1060" i="2"/>
  <c r="Z1060" i="2"/>
  <c r="AA1060" i="2"/>
  <c r="AB1060" i="2"/>
  <c r="AC1060" i="2"/>
  <c r="AD1060" i="2"/>
  <c r="Y1061" i="2"/>
  <c r="Z1061" i="2"/>
  <c r="AA1061" i="2"/>
  <c r="AB1061" i="2"/>
  <c r="AC1061" i="2"/>
  <c r="AD1061" i="2"/>
  <c r="Y1062" i="2"/>
  <c r="Z1062" i="2"/>
  <c r="AA1062" i="2"/>
  <c r="AB1062" i="2"/>
  <c r="AC1062" i="2"/>
  <c r="AD1062" i="2"/>
  <c r="Y1063" i="2"/>
  <c r="Z1063" i="2"/>
  <c r="AA1063" i="2"/>
  <c r="AB1063" i="2"/>
  <c r="AC1063" i="2"/>
  <c r="AD1063" i="2"/>
  <c r="Y1064" i="2"/>
  <c r="Z1064" i="2"/>
  <c r="AA1064" i="2"/>
  <c r="AB1064" i="2"/>
  <c r="AC1064" i="2"/>
  <c r="AD1064" i="2"/>
  <c r="Y1065" i="2"/>
  <c r="Z1065" i="2"/>
  <c r="AA1065" i="2"/>
  <c r="AB1065" i="2"/>
  <c r="AC1065" i="2"/>
  <c r="AD1065" i="2"/>
  <c r="Y1066" i="2"/>
  <c r="Z1066" i="2"/>
  <c r="AA1066" i="2"/>
  <c r="AB1066" i="2"/>
  <c r="AC1066" i="2"/>
  <c r="AD1066" i="2"/>
  <c r="Y1067" i="2"/>
  <c r="Z1067" i="2"/>
  <c r="AA1067" i="2"/>
  <c r="AB1067" i="2"/>
  <c r="AC1067" i="2"/>
  <c r="AD1067" i="2"/>
  <c r="Y1068" i="2"/>
  <c r="Z1068" i="2"/>
  <c r="AA1068" i="2"/>
  <c r="AB1068" i="2"/>
  <c r="AC1068" i="2"/>
  <c r="AD1068" i="2"/>
  <c r="Y1069" i="2"/>
  <c r="Z1069" i="2"/>
  <c r="AA1069" i="2"/>
  <c r="AB1069" i="2"/>
  <c r="AC1069" i="2"/>
  <c r="AD1069" i="2"/>
  <c r="Y1070" i="2"/>
  <c r="Z1070" i="2"/>
  <c r="AA1070" i="2"/>
  <c r="AB1070" i="2"/>
  <c r="AC1070" i="2"/>
  <c r="AD1070" i="2"/>
  <c r="Y1071" i="2"/>
  <c r="Z1071" i="2"/>
  <c r="AA1071" i="2"/>
  <c r="AB1071" i="2"/>
  <c r="AC1071" i="2"/>
  <c r="AD1071" i="2"/>
  <c r="Y1072" i="2"/>
  <c r="Z1072" i="2"/>
  <c r="AA1072" i="2"/>
  <c r="AB1072" i="2"/>
  <c r="AC1072" i="2"/>
  <c r="AD1072" i="2"/>
  <c r="Y1073" i="2"/>
  <c r="Z1073" i="2"/>
  <c r="AA1073" i="2"/>
  <c r="AB1073" i="2"/>
  <c r="AC1073" i="2"/>
  <c r="AD1073" i="2"/>
  <c r="Y1074" i="2"/>
  <c r="Z1074" i="2"/>
  <c r="AA1074" i="2"/>
  <c r="AB1074" i="2"/>
  <c r="AC1074" i="2"/>
  <c r="AD1074" i="2"/>
  <c r="Y1075" i="2"/>
  <c r="Z1075" i="2"/>
  <c r="AA1075" i="2"/>
  <c r="AB1075" i="2"/>
  <c r="AC1075" i="2"/>
  <c r="AD1075" i="2"/>
  <c r="Y1076" i="2"/>
  <c r="Z1076" i="2"/>
  <c r="AA1076" i="2"/>
  <c r="AB1076" i="2"/>
  <c r="AC1076" i="2"/>
  <c r="AD1076" i="2"/>
  <c r="Y1077" i="2"/>
  <c r="Z1077" i="2"/>
  <c r="AA1077" i="2"/>
  <c r="AB1077" i="2"/>
  <c r="AC1077" i="2"/>
  <c r="AD1077" i="2"/>
  <c r="Y1078" i="2"/>
  <c r="Z1078" i="2"/>
  <c r="AA1078" i="2"/>
  <c r="AB1078" i="2"/>
  <c r="AC1078" i="2"/>
  <c r="AD1078" i="2"/>
  <c r="Y1079" i="2"/>
  <c r="Z1079" i="2"/>
  <c r="AA1079" i="2"/>
  <c r="AB1079" i="2"/>
  <c r="AC1079" i="2"/>
  <c r="AD1079" i="2"/>
  <c r="Y1080" i="2"/>
  <c r="Z1080" i="2"/>
  <c r="AA1080" i="2"/>
  <c r="AB1080" i="2"/>
  <c r="AC1080" i="2"/>
  <c r="AD1080" i="2"/>
  <c r="Y1081" i="2"/>
  <c r="Z1081" i="2"/>
  <c r="AA1081" i="2"/>
  <c r="AB1081" i="2"/>
  <c r="AC1081" i="2"/>
  <c r="AD1081" i="2"/>
  <c r="Y1082" i="2"/>
  <c r="Z1082" i="2"/>
  <c r="AA1082" i="2"/>
  <c r="AB1082" i="2"/>
  <c r="AC1082" i="2"/>
  <c r="AD1082" i="2"/>
  <c r="Y1083" i="2"/>
  <c r="Z1083" i="2"/>
  <c r="AA1083" i="2"/>
  <c r="AB1083" i="2"/>
  <c r="AC1083" i="2"/>
  <c r="AD1083" i="2"/>
  <c r="Y1084" i="2"/>
  <c r="Z1084" i="2"/>
  <c r="AA1084" i="2"/>
  <c r="AB1084" i="2"/>
  <c r="AC1084" i="2"/>
  <c r="AD1084" i="2"/>
  <c r="Y1085" i="2"/>
  <c r="Z1085" i="2"/>
  <c r="AA1085" i="2"/>
  <c r="AB1085" i="2"/>
  <c r="AC1085" i="2"/>
  <c r="AD1085" i="2"/>
  <c r="Y1086" i="2"/>
  <c r="Z1086" i="2"/>
  <c r="AA1086" i="2"/>
  <c r="AB1086" i="2"/>
  <c r="AC1086" i="2"/>
  <c r="AD1086" i="2"/>
  <c r="Y1087" i="2"/>
  <c r="Z1087" i="2"/>
  <c r="AA1087" i="2"/>
  <c r="AB1087" i="2"/>
  <c r="AC1087" i="2"/>
  <c r="AD1087" i="2"/>
  <c r="Y1088" i="2"/>
  <c r="Z1088" i="2"/>
  <c r="AA1088" i="2"/>
  <c r="AB1088" i="2"/>
  <c r="AC1088" i="2"/>
  <c r="AD1088" i="2"/>
  <c r="Y1089" i="2"/>
  <c r="Z1089" i="2"/>
  <c r="AA1089" i="2"/>
  <c r="AB1089" i="2"/>
  <c r="AC1089" i="2"/>
  <c r="AD1089" i="2"/>
  <c r="Y1090" i="2"/>
  <c r="Z1090" i="2"/>
  <c r="AA1090" i="2"/>
  <c r="AB1090" i="2"/>
  <c r="AC1090" i="2"/>
  <c r="AD1090" i="2"/>
  <c r="Y1091" i="2"/>
  <c r="Z1091" i="2"/>
  <c r="AA1091" i="2"/>
  <c r="AB1091" i="2"/>
  <c r="AC1091" i="2"/>
  <c r="AD1091" i="2"/>
  <c r="Y1092" i="2"/>
  <c r="Z1092" i="2"/>
  <c r="AA1092" i="2"/>
  <c r="AB1092" i="2"/>
  <c r="AC1092" i="2"/>
  <c r="AD1092" i="2"/>
  <c r="Y1093" i="2"/>
  <c r="Z1093" i="2"/>
  <c r="AA1093" i="2"/>
  <c r="AB1093" i="2"/>
  <c r="AC1093" i="2"/>
  <c r="AD1093" i="2"/>
  <c r="Y1094" i="2"/>
  <c r="Z1094" i="2"/>
  <c r="AA1094" i="2"/>
  <c r="AB1094" i="2"/>
  <c r="AC1094" i="2"/>
  <c r="AD1094" i="2"/>
  <c r="Y1095" i="2"/>
  <c r="Z1095" i="2"/>
  <c r="AA1095" i="2"/>
  <c r="AB1095" i="2"/>
  <c r="AC1095" i="2"/>
  <c r="AD1095" i="2"/>
  <c r="Y1096" i="2"/>
  <c r="Z1096" i="2"/>
  <c r="AA1096" i="2"/>
  <c r="AB1096" i="2"/>
  <c r="AC1096" i="2"/>
  <c r="AD1096" i="2"/>
  <c r="Y1097" i="2"/>
  <c r="Z1097" i="2"/>
  <c r="AA1097" i="2"/>
  <c r="AB1097" i="2"/>
  <c r="AC1097" i="2"/>
  <c r="AD1097" i="2"/>
  <c r="Y1098" i="2"/>
  <c r="Z1098" i="2"/>
  <c r="AA1098" i="2"/>
  <c r="AB1098" i="2"/>
  <c r="AC1098" i="2"/>
  <c r="AD1098" i="2"/>
  <c r="Y1099" i="2"/>
  <c r="Z1099" i="2"/>
  <c r="AA1099" i="2"/>
  <c r="AB1099" i="2"/>
  <c r="AC1099" i="2"/>
  <c r="AD1099" i="2"/>
  <c r="Y1100" i="2"/>
  <c r="Z1100" i="2"/>
  <c r="AA1100" i="2"/>
  <c r="AB1100" i="2"/>
  <c r="AC1100" i="2"/>
  <c r="AD1100" i="2"/>
  <c r="Y1101" i="2"/>
  <c r="Z1101" i="2"/>
  <c r="AA1101" i="2"/>
  <c r="AB1101" i="2"/>
  <c r="AC1101" i="2"/>
  <c r="AD1101" i="2"/>
  <c r="Y1102" i="2"/>
  <c r="Z1102" i="2"/>
  <c r="AA1102" i="2"/>
  <c r="AB1102" i="2"/>
  <c r="AC1102" i="2"/>
  <c r="AD1102" i="2"/>
  <c r="Y1103" i="2"/>
  <c r="Z1103" i="2"/>
  <c r="AA1103" i="2"/>
  <c r="AB1103" i="2"/>
  <c r="AC1103" i="2"/>
  <c r="AD1103" i="2"/>
  <c r="Y1104" i="2"/>
  <c r="Z1104" i="2"/>
  <c r="AA1104" i="2"/>
  <c r="AB1104" i="2"/>
  <c r="AC1104" i="2"/>
  <c r="AD1104" i="2"/>
  <c r="Y1105" i="2"/>
  <c r="Z1105" i="2"/>
  <c r="AA1105" i="2"/>
  <c r="AB1105" i="2"/>
  <c r="AC1105" i="2"/>
  <c r="AD1105" i="2"/>
  <c r="Y1106" i="2"/>
  <c r="Z1106" i="2"/>
  <c r="AA1106" i="2"/>
  <c r="AB1106" i="2"/>
  <c r="AC1106" i="2"/>
  <c r="AD1106" i="2"/>
  <c r="Y1107" i="2"/>
  <c r="Z1107" i="2"/>
  <c r="AA1107" i="2"/>
  <c r="AB1107" i="2"/>
  <c r="AC1107" i="2"/>
  <c r="AD1107" i="2"/>
  <c r="Y1108" i="2"/>
  <c r="Z1108" i="2"/>
  <c r="AA1108" i="2"/>
  <c r="AB1108" i="2"/>
  <c r="AC1108" i="2"/>
  <c r="AD1108" i="2"/>
  <c r="Y1109" i="2"/>
  <c r="Z1109" i="2"/>
  <c r="AA1109" i="2"/>
  <c r="AB1109" i="2"/>
  <c r="AC1109" i="2"/>
  <c r="AD1109" i="2"/>
  <c r="Y1110" i="2"/>
  <c r="Z1110" i="2"/>
  <c r="AA1110" i="2"/>
  <c r="AB1110" i="2"/>
  <c r="AC1110" i="2"/>
  <c r="AD1110" i="2"/>
  <c r="Y1111" i="2"/>
  <c r="Z1111" i="2"/>
  <c r="AA1111" i="2"/>
  <c r="AB1111" i="2"/>
  <c r="AC1111" i="2"/>
  <c r="AD1111" i="2"/>
  <c r="Y1112" i="2"/>
  <c r="Z1112" i="2"/>
  <c r="AA1112" i="2"/>
  <c r="AB1112" i="2"/>
  <c r="AC1112" i="2"/>
  <c r="AD1112" i="2"/>
  <c r="Y1113" i="2"/>
  <c r="Z1113" i="2"/>
  <c r="AA1113" i="2"/>
  <c r="AB1113" i="2"/>
  <c r="AC1113" i="2"/>
  <c r="AD1113" i="2"/>
  <c r="Y1114" i="2"/>
  <c r="Z1114" i="2"/>
  <c r="AA1114" i="2"/>
  <c r="AB1114" i="2"/>
  <c r="AC1114" i="2"/>
  <c r="AD1114" i="2"/>
  <c r="Y1115" i="2"/>
  <c r="Z1115" i="2"/>
  <c r="AA1115" i="2"/>
  <c r="AB1115" i="2"/>
  <c r="AC1115" i="2"/>
  <c r="AD1115" i="2"/>
  <c r="Y1116" i="2"/>
  <c r="Z1116" i="2"/>
  <c r="AA1116" i="2"/>
  <c r="AB1116" i="2"/>
  <c r="AC1116" i="2"/>
  <c r="AD1116" i="2"/>
  <c r="Y1117" i="2"/>
  <c r="Z1117" i="2"/>
  <c r="AA1117" i="2"/>
  <c r="AB1117" i="2"/>
  <c r="AC1117" i="2"/>
  <c r="AD1117" i="2"/>
  <c r="Y1118" i="2"/>
  <c r="Z1118" i="2"/>
  <c r="AA1118" i="2"/>
  <c r="AB1118" i="2"/>
  <c r="AC1118" i="2"/>
  <c r="AD1118" i="2"/>
  <c r="Y1119" i="2"/>
  <c r="Z1119" i="2"/>
  <c r="AA1119" i="2"/>
  <c r="AB1119" i="2"/>
  <c r="AC1119" i="2"/>
  <c r="AD1119" i="2"/>
  <c r="Y1120" i="2"/>
  <c r="Z1120" i="2"/>
  <c r="AA1120" i="2"/>
  <c r="AB1120" i="2"/>
  <c r="AC1120" i="2"/>
  <c r="AD1120" i="2"/>
  <c r="Y1121" i="2"/>
  <c r="Z1121" i="2"/>
  <c r="AA1121" i="2"/>
  <c r="AB1121" i="2"/>
  <c r="AC1121" i="2"/>
  <c r="AD1121" i="2"/>
  <c r="Y1122" i="2"/>
  <c r="Z1122" i="2"/>
  <c r="AA1122" i="2"/>
  <c r="AB1122" i="2"/>
  <c r="AC1122" i="2"/>
  <c r="AD1122" i="2"/>
  <c r="Y1123" i="2"/>
  <c r="Z1123" i="2"/>
  <c r="AA1123" i="2"/>
  <c r="AB1123" i="2"/>
  <c r="AC1123" i="2"/>
  <c r="AD1123" i="2"/>
  <c r="Y1124" i="2"/>
  <c r="Z1124" i="2"/>
  <c r="AA1124" i="2"/>
  <c r="AB1124" i="2"/>
  <c r="AC1124" i="2"/>
  <c r="AD1124" i="2"/>
  <c r="Y1125" i="2"/>
  <c r="Z1125" i="2"/>
  <c r="AA1125" i="2"/>
  <c r="AB1125" i="2"/>
  <c r="AC1125" i="2"/>
  <c r="AD1125" i="2"/>
  <c r="Y1126" i="2"/>
  <c r="Z1126" i="2"/>
  <c r="AA1126" i="2"/>
  <c r="AB1126" i="2"/>
  <c r="AC1126" i="2"/>
  <c r="AD1126" i="2"/>
  <c r="Y1127" i="2"/>
  <c r="Z1127" i="2"/>
  <c r="AA1127" i="2"/>
  <c r="AB1127" i="2"/>
  <c r="AC1127" i="2"/>
  <c r="AD1127" i="2"/>
  <c r="Y1128" i="2"/>
  <c r="Z1128" i="2"/>
  <c r="AA1128" i="2"/>
  <c r="AB1128" i="2"/>
  <c r="AC1128" i="2"/>
  <c r="AD1128" i="2"/>
  <c r="Y1129" i="2"/>
  <c r="Z1129" i="2"/>
  <c r="AA1129" i="2"/>
  <c r="AB1129" i="2"/>
  <c r="AC1129" i="2"/>
  <c r="AD1129" i="2"/>
  <c r="Y1130" i="2"/>
  <c r="Z1130" i="2"/>
  <c r="AA1130" i="2"/>
  <c r="AB1130" i="2"/>
  <c r="AC1130" i="2"/>
  <c r="AD1130" i="2"/>
  <c r="Y1131" i="2"/>
  <c r="Z1131" i="2"/>
  <c r="AA1131" i="2"/>
  <c r="AB1131" i="2"/>
  <c r="AC1131" i="2"/>
  <c r="AD1131" i="2"/>
  <c r="Y1132" i="2"/>
  <c r="Z1132" i="2"/>
  <c r="AA1132" i="2"/>
  <c r="AB1132" i="2"/>
  <c r="AC1132" i="2"/>
  <c r="AD1132" i="2"/>
  <c r="Y1133" i="2"/>
  <c r="Z1133" i="2"/>
  <c r="AA1133" i="2"/>
  <c r="AB1133" i="2"/>
  <c r="AC1133" i="2"/>
  <c r="AD1133" i="2"/>
  <c r="Y1134" i="2"/>
  <c r="Z1134" i="2"/>
  <c r="AA1134" i="2"/>
  <c r="AB1134" i="2"/>
  <c r="AC1134" i="2"/>
  <c r="AD1134" i="2"/>
  <c r="Y1135" i="2"/>
  <c r="Z1135" i="2"/>
  <c r="AA1135" i="2"/>
  <c r="AB1135" i="2"/>
  <c r="AC1135" i="2"/>
  <c r="AD1135" i="2"/>
  <c r="Y1136" i="2"/>
  <c r="Z1136" i="2"/>
  <c r="AA1136" i="2"/>
  <c r="AB1136" i="2"/>
  <c r="AC1136" i="2"/>
  <c r="AD1136" i="2"/>
  <c r="Y1137" i="2"/>
  <c r="Z1137" i="2"/>
  <c r="AA1137" i="2"/>
  <c r="AB1137" i="2"/>
  <c r="AC1137" i="2"/>
  <c r="AD1137" i="2"/>
  <c r="Y1138" i="2"/>
  <c r="Z1138" i="2"/>
  <c r="AA1138" i="2"/>
  <c r="AB1138" i="2"/>
  <c r="AC1138" i="2"/>
  <c r="AD1138" i="2"/>
  <c r="Y1139" i="2"/>
  <c r="Z1139" i="2"/>
  <c r="AA1139" i="2"/>
  <c r="AB1139" i="2"/>
  <c r="AC1139" i="2"/>
  <c r="AD1139" i="2"/>
  <c r="Y1140" i="2"/>
  <c r="Z1140" i="2"/>
  <c r="AA1140" i="2"/>
  <c r="AB1140" i="2"/>
  <c r="AC1140" i="2"/>
  <c r="AD1140" i="2"/>
  <c r="Y1141" i="2"/>
  <c r="Z1141" i="2"/>
  <c r="AA1141" i="2"/>
  <c r="AB1141" i="2"/>
  <c r="AC1141" i="2"/>
  <c r="AD1141" i="2"/>
  <c r="Y1142" i="2"/>
  <c r="Z1142" i="2"/>
  <c r="AA1142" i="2"/>
  <c r="AB1142" i="2"/>
  <c r="AC1142" i="2"/>
  <c r="AD1142" i="2"/>
  <c r="Y1143" i="2"/>
  <c r="Z1143" i="2"/>
  <c r="AA1143" i="2"/>
  <c r="AB1143" i="2"/>
  <c r="AC1143" i="2"/>
  <c r="AD1143" i="2"/>
  <c r="Y1144" i="2"/>
  <c r="Z1144" i="2"/>
  <c r="AA1144" i="2"/>
  <c r="AB1144" i="2"/>
  <c r="AC1144" i="2"/>
  <c r="AD1144" i="2"/>
  <c r="Y1145" i="2"/>
  <c r="Z1145" i="2"/>
  <c r="AA1145" i="2"/>
  <c r="AB1145" i="2"/>
  <c r="AC1145" i="2"/>
  <c r="AD1145" i="2"/>
  <c r="Y1146" i="2"/>
  <c r="Z1146" i="2"/>
  <c r="AA1146" i="2"/>
  <c r="AB1146" i="2"/>
  <c r="AC1146" i="2"/>
  <c r="AD1146" i="2"/>
  <c r="Y1147" i="2"/>
  <c r="Z1147" i="2"/>
  <c r="AA1147" i="2"/>
  <c r="AB1147" i="2"/>
  <c r="AC1147" i="2"/>
  <c r="AD1147" i="2"/>
  <c r="Y1148" i="2"/>
  <c r="Z1148" i="2"/>
  <c r="AA1148" i="2"/>
  <c r="AB1148" i="2"/>
  <c r="AC1148" i="2"/>
  <c r="AD1148" i="2"/>
  <c r="Y1149" i="2"/>
  <c r="Z1149" i="2"/>
  <c r="AA1149" i="2"/>
  <c r="AB1149" i="2"/>
  <c r="AC1149" i="2"/>
  <c r="AD1149" i="2"/>
  <c r="Y1150" i="2"/>
  <c r="Z1150" i="2"/>
  <c r="AA1150" i="2"/>
  <c r="AB1150" i="2"/>
  <c r="AC1150" i="2"/>
  <c r="AD1150" i="2"/>
  <c r="Y1151" i="2"/>
  <c r="Z1151" i="2"/>
  <c r="AA1151" i="2"/>
  <c r="AB1151" i="2"/>
  <c r="AC1151" i="2"/>
  <c r="AD1151" i="2"/>
  <c r="Y1152" i="2"/>
  <c r="Z1152" i="2"/>
  <c r="AA1152" i="2"/>
  <c r="AB1152" i="2"/>
  <c r="AC1152" i="2"/>
  <c r="AD1152" i="2"/>
  <c r="Y1153" i="2"/>
  <c r="Z1153" i="2"/>
  <c r="AA1153" i="2"/>
  <c r="AB1153" i="2"/>
  <c r="AC1153" i="2"/>
  <c r="AD1153" i="2"/>
  <c r="Y1154" i="2"/>
  <c r="Z1154" i="2"/>
  <c r="AA1154" i="2"/>
  <c r="AB1154" i="2"/>
  <c r="AC1154" i="2"/>
  <c r="AD1154" i="2"/>
  <c r="Y1155" i="2"/>
  <c r="Z1155" i="2"/>
  <c r="AA1155" i="2"/>
  <c r="AB1155" i="2"/>
  <c r="AC1155" i="2"/>
  <c r="AD1155" i="2"/>
  <c r="Y1156" i="2"/>
  <c r="Z1156" i="2"/>
  <c r="AA1156" i="2"/>
  <c r="AB1156" i="2"/>
  <c r="AC1156" i="2"/>
  <c r="AD1156" i="2"/>
  <c r="Y1157" i="2"/>
  <c r="Z1157" i="2"/>
  <c r="AA1157" i="2"/>
  <c r="AB1157" i="2"/>
  <c r="AC1157" i="2"/>
  <c r="AD1157" i="2"/>
  <c r="Y1158" i="2"/>
  <c r="Z1158" i="2"/>
  <c r="AA1158" i="2"/>
  <c r="AB1158" i="2"/>
  <c r="AC1158" i="2"/>
  <c r="AD1158" i="2"/>
  <c r="Y1159" i="2"/>
  <c r="Z1159" i="2"/>
  <c r="AA1159" i="2"/>
  <c r="AB1159" i="2"/>
  <c r="AC1159" i="2"/>
  <c r="AD1159" i="2"/>
  <c r="Y1160" i="2"/>
  <c r="Z1160" i="2"/>
  <c r="AA1160" i="2"/>
  <c r="AB1160" i="2"/>
  <c r="AC1160" i="2"/>
  <c r="AD1160" i="2"/>
  <c r="Y1161" i="2"/>
  <c r="Z1161" i="2"/>
  <c r="AA1161" i="2"/>
  <c r="AB1161" i="2"/>
  <c r="AC1161" i="2"/>
  <c r="AD1161" i="2"/>
  <c r="Y1162" i="2"/>
  <c r="Z1162" i="2"/>
  <c r="AA1162" i="2"/>
  <c r="AB1162" i="2"/>
  <c r="AC1162" i="2"/>
  <c r="AD1162" i="2"/>
  <c r="Y1163" i="2"/>
  <c r="Z1163" i="2"/>
  <c r="AA1163" i="2"/>
  <c r="AB1163" i="2"/>
  <c r="AC1163" i="2"/>
  <c r="AD1163" i="2"/>
  <c r="Y1164" i="2"/>
  <c r="Z1164" i="2"/>
  <c r="AA1164" i="2"/>
  <c r="AB1164" i="2"/>
  <c r="AC1164" i="2"/>
  <c r="AD1164" i="2"/>
  <c r="AD1010" i="2"/>
  <c r="AC1010" i="2"/>
  <c r="AB1010" i="2"/>
  <c r="AA1010" i="2"/>
  <c r="Z1010" i="2"/>
  <c r="Y1010" i="2"/>
  <c r="AQ1164" i="2" l="1"/>
  <c r="AR1164" i="2" s="1"/>
  <c r="BJ1164" i="2"/>
  <c r="AO1164" i="2"/>
  <c r="BI1164" i="2"/>
  <c r="AU1164" i="2"/>
  <c r="AV1164" i="2" s="1"/>
  <c r="BL1164" i="2"/>
  <c r="AM1164" i="2"/>
  <c r="AN1164" i="2" s="1"/>
  <c r="BH1164" i="2"/>
  <c r="AW1164" i="2"/>
  <c r="AX1164" i="2" s="1"/>
  <c r="BM1164" i="2"/>
  <c r="AS1164" i="2"/>
  <c r="AT1164" i="2" s="1"/>
  <c r="BK1164" i="2"/>
  <c r="BO1164" i="2" s="1"/>
  <c r="AS1010" i="2"/>
  <c r="AT1010" i="2" s="1"/>
  <c r="BK1010" i="2"/>
  <c r="AU1162" i="2"/>
  <c r="AV1162" i="2" s="1"/>
  <c r="BL1162" i="2"/>
  <c r="AQ1159" i="2"/>
  <c r="AR1159" i="2" s="1"/>
  <c r="BJ1159" i="2"/>
  <c r="AM1156" i="2"/>
  <c r="AN1156" i="2" s="1"/>
  <c r="BH1156" i="2"/>
  <c r="AU1152" i="2"/>
  <c r="AV1152" i="2" s="1"/>
  <c r="BL1152" i="2"/>
  <c r="AM1150" i="2"/>
  <c r="BH1150" i="2"/>
  <c r="AQ1147" i="2"/>
  <c r="AR1147" i="2" s="1"/>
  <c r="BJ1147" i="2"/>
  <c r="AU1144" i="2"/>
  <c r="AV1144" i="2" s="1"/>
  <c r="BL1144" i="2"/>
  <c r="AM1142" i="2"/>
  <c r="BH1142" i="2"/>
  <c r="AU1138" i="2"/>
  <c r="AV1138" i="2" s="1"/>
  <c r="BL1138" i="2"/>
  <c r="AU1136" i="2"/>
  <c r="AV1136" i="2" s="1"/>
  <c r="BL1136" i="2"/>
  <c r="AM1134" i="2"/>
  <c r="BH1134" i="2"/>
  <c r="AQ1131" i="2"/>
  <c r="AR1131" i="2" s="1"/>
  <c r="BJ1131" i="2"/>
  <c r="AM1128" i="2"/>
  <c r="AN1128" i="2" s="1"/>
  <c r="BH1128" i="2"/>
  <c r="AQ1125" i="2"/>
  <c r="AR1125" i="2" s="1"/>
  <c r="BJ1125" i="2"/>
  <c r="AU1122" i="2"/>
  <c r="AV1122" i="2" s="1"/>
  <c r="BL1122" i="2"/>
  <c r="AQ1121" i="2"/>
  <c r="AR1121" i="2" s="1"/>
  <c r="BJ1121" i="2"/>
  <c r="AQ1119" i="2"/>
  <c r="AR1119" i="2" s="1"/>
  <c r="BJ1119" i="2"/>
  <c r="AM1118" i="2"/>
  <c r="BH1118" i="2"/>
  <c r="AM1116" i="2"/>
  <c r="AN1116" i="2" s="1"/>
  <c r="BH1116" i="2"/>
  <c r="AU1114" i="2"/>
  <c r="AV1114" i="2" s="1"/>
  <c r="BL1114" i="2"/>
  <c r="AM1113" i="2"/>
  <c r="BH1113" i="2"/>
  <c r="AM1111" i="2"/>
  <c r="AN1111" i="2" s="1"/>
  <c r="BH1111" i="2"/>
  <c r="AM1109" i="2"/>
  <c r="BH1109" i="2"/>
  <c r="AU1107" i="2"/>
  <c r="AV1107" i="2" s="1"/>
  <c r="BL1107" i="2"/>
  <c r="AQ1106" i="2"/>
  <c r="AR1106" i="2" s="1"/>
  <c r="BJ1106" i="2"/>
  <c r="AM1105" i="2"/>
  <c r="AN1105" i="2" s="1"/>
  <c r="BH1105" i="2"/>
  <c r="AU1103" i="2"/>
  <c r="AV1103" i="2" s="1"/>
  <c r="BL1103" i="2"/>
  <c r="AQ1102" i="2"/>
  <c r="AR1102" i="2" s="1"/>
  <c r="BJ1102" i="2"/>
  <c r="AU1101" i="2"/>
  <c r="AV1101" i="2" s="1"/>
  <c r="BL1101" i="2"/>
  <c r="AQ1100" i="2"/>
  <c r="AR1100" i="2" s="1"/>
  <c r="BJ1100" i="2"/>
  <c r="AM1099" i="2"/>
  <c r="BH1099" i="2"/>
  <c r="AQ1097" i="2"/>
  <c r="AR1097" i="2" s="1"/>
  <c r="BJ1097" i="2"/>
  <c r="AM1096" i="2"/>
  <c r="AN1096" i="2" s="1"/>
  <c r="BH1096" i="2"/>
  <c r="AU1094" i="2"/>
  <c r="AV1094" i="2" s="1"/>
  <c r="BL1094" i="2"/>
  <c r="AQ1093" i="2"/>
  <c r="AR1093" i="2" s="1"/>
  <c r="BJ1093" i="2"/>
  <c r="AM1092" i="2"/>
  <c r="BH1092" i="2"/>
  <c r="AU1090" i="2"/>
  <c r="AV1090" i="2" s="1"/>
  <c r="BL1090" i="2"/>
  <c r="AQ1089" i="2"/>
  <c r="AR1089" i="2" s="1"/>
  <c r="BJ1089" i="2"/>
  <c r="AM1088" i="2"/>
  <c r="AN1088" i="2" s="1"/>
  <c r="BH1088" i="2"/>
  <c r="AU1086" i="2"/>
  <c r="AV1086" i="2" s="1"/>
  <c r="BL1086" i="2"/>
  <c r="AU1083" i="2"/>
  <c r="AV1083" i="2" s="1"/>
  <c r="BL1083" i="2"/>
  <c r="AQ1069" i="2"/>
  <c r="AR1069" i="2" s="1"/>
  <c r="BJ1069" i="2"/>
  <c r="AM1068" i="2"/>
  <c r="AN1068" i="2" s="1"/>
  <c r="BH1068" i="2"/>
  <c r="AU1066" i="2"/>
  <c r="AV1066" i="2" s="1"/>
  <c r="BL1066" i="2"/>
  <c r="AQ1065" i="2"/>
  <c r="AR1065" i="2" s="1"/>
  <c r="BJ1065" i="2"/>
  <c r="AU1064" i="2"/>
  <c r="AV1064" i="2" s="1"/>
  <c r="BL1064" i="2"/>
  <c r="AQ1063" i="2"/>
  <c r="AR1063" i="2" s="1"/>
  <c r="BJ1063" i="2"/>
  <c r="AM1062" i="2"/>
  <c r="BH1062" i="2"/>
  <c r="AU1060" i="2"/>
  <c r="AV1060" i="2" s="1"/>
  <c r="BL1060" i="2"/>
  <c r="AQ1059" i="2"/>
  <c r="AR1059" i="2" s="1"/>
  <c r="BJ1059" i="2"/>
  <c r="AU1058" i="2"/>
  <c r="AV1058" i="2" s="1"/>
  <c r="BL1058" i="2"/>
  <c r="AQ1057" i="2"/>
  <c r="AR1057" i="2" s="1"/>
  <c r="BJ1057" i="2"/>
  <c r="AM1056" i="2"/>
  <c r="BH1056" i="2"/>
  <c r="AU1054" i="2"/>
  <c r="AV1054" i="2" s="1"/>
  <c r="BL1054" i="2"/>
  <c r="AQ1053" i="2"/>
  <c r="AR1053" i="2" s="1"/>
  <c r="BJ1053" i="2"/>
  <c r="AM1052" i="2"/>
  <c r="BH1052" i="2"/>
  <c r="AU1050" i="2"/>
  <c r="AV1050" i="2" s="1"/>
  <c r="BL1050" i="2"/>
  <c r="AM1050" i="2"/>
  <c r="BH1050" i="2"/>
  <c r="AU1048" i="2"/>
  <c r="AV1048" i="2" s="1"/>
  <c r="BL1048" i="2"/>
  <c r="AQ1047" i="2"/>
  <c r="AR1047" i="2" s="1"/>
  <c r="BJ1047" i="2"/>
  <c r="AM1046" i="2"/>
  <c r="BH1046" i="2"/>
  <c r="AU1044" i="2"/>
  <c r="AV1044" i="2" s="1"/>
  <c r="BL1044" i="2"/>
  <c r="AU1042" i="2"/>
  <c r="AV1042" i="2" s="1"/>
  <c r="BL1042" i="2"/>
  <c r="AQ1041" i="2"/>
  <c r="AR1041" i="2" s="1"/>
  <c r="BJ1041" i="2"/>
  <c r="AM1040" i="2"/>
  <c r="BH1040" i="2"/>
  <c r="AU1038" i="2"/>
  <c r="AV1038" i="2" s="1"/>
  <c r="BL1038" i="2"/>
  <c r="AM1037" i="2"/>
  <c r="BH1037" i="2"/>
  <c r="AU1036" i="2"/>
  <c r="AV1036" i="2" s="1"/>
  <c r="BL1036" i="2"/>
  <c r="AQ1035" i="2"/>
  <c r="AR1035" i="2" s="1"/>
  <c r="BJ1035" i="2"/>
  <c r="AM1034" i="2"/>
  <c r="BH1034" i="2"/>
  <c r="AU1032" i="2"/>
  <c r="AV1032" i="2" s="1"/>
  <c r="BL1032" i="2"/>
  <c r="AQ1031" i="2"/>
  <c r="AR1031" i="2" s="1"/>
  <c r="BJ1031" i="2"/>
  <c r="AM1030" i="2"/>
  <c r="AN1030" i="2" s="1"/>
  <c r="BH1030" i="2"/>
  <c r="AU1028" i="2"/>
  <c r="AV1028" i="2" s="1"/>
  <c r="BL1028" i="2"/>
  <c r="AQ1027" i="2"/>
  <c r="AR1027" i="2" s="1"/>
  <c r="BJ1027" i="2"/>
  <c r="AM1026" i="2"/>
  <c r="BH1026" i="2"/>
  <c r="AU1024" i="2"/>
  <c r="AV1024" i="2" s="1"/>
  <c r="BL1024" i="2"/>
  <c r="AQ1023" i="2"/>
  <c r="AR1023" i="2" s="1"/>
  <c r="BJ1023" i="2"/>
  <c r="AQ1021" i="2"/>
  <c r="AR1021" i="2" s="1"/>
  <c r="BJ1021" i="2"/>
  <c r="AM1020" i="2"/>
  <c r="BH1020" i="2"/>
  <c r="AU1018" i="2"/>
  <c r="AV1018" i="2" s="1"/>
  <c r="BL1018" i="2"/>
  <c r="AQ1017" i="2"/>
  <c r="BJ1017" i="2"/>
  <c r="AU1016" i="2"/>
  <c r="AV1016" i="2" s="1"/>
  <c r="BL1016" i="2"/>
  <c r="AQ1015" i="2"/>
  <c r="BJ1015" i="2"/>
  <c r="AU1014" i="2"/>
  <c r="AV1014" i="2" s="1"/>
  <c r="BL1014" i="2"/>
  <c r="AQ1013" i="2"/>
  <c r="BJ1013" i="2"/>
  <c r="AU1012" i="2"/>
  <c r="AV1012" i="2" s="1"/>
  <c r="BL1012" i="2"/>
  <c r="AM1012" i="2"/>
  <c r="BH1012" i="2"/>
  <c r="AQ1011" i="2"/>
  <c r="AR1011" i="2" s="1"/>
  <c r="BJ1011" i="2"/>
  <c r="AQ1161" i="2"/>
  <c r="AR1161" i="2" s="1"/>
  <c r="BJ1161" i="2"/>
  <c r="AU1158" i="2"/>
  <c r="AV1158" i="2" s="1"/>
  <c r="BL1158" i="2"/>
  <c r="AU1156" i="2"/>
  <c r="AV1156" i="2" s="1"/>
  <c r="BL1156" i="2"/>
  <c r="AM1154" i="2"/>
  <c r="AN1154" i="2" s="1"/>
  <c r="BH1154" i="2"/>
  <c r="AU1150" i="2"/>
  <c r="AV1150" i="2" s="1"/>
  <c r="BL1150" i="2"/>
  <c r="AM1148" i="2"/>
  <c r="AN1148" i="2" s="1"/>
  <c r="BH1148" i="2"/>
  <c r="AQ1145" i="2"/>
  <c r="AR1145" i="2" s="1"/>
  <c r="BJ1145" i="2"/>
  <c r="AU1142" i="2"/>
  <c r="AV1142" i="2" s="1"/>
  <c r="BL1142" i="2"/>
  <c r="AU1140" i="2"/>
  <c r="AV1140" i="2" s="1"/>
  <c r="BL1140" i="2"/>
  <c r="AM1138" i="2"/>
  <c r="AN1138" i="2" s="1"/>
  <c r="BH1138" i="2"/>
  <c r="AQ1135" i="2"/>
  <c r="AR1135" i="2" s="1"/>
  <c r="BJ1135" i="2"/>
  <c r="AU1132" i="2"/>
  <c r="AV1132" i="2" s="1"/>
  <c r="BL1132" i="2"/>
  <c r="AM1130" i="2"/>
  <c r="BH1130" i="2"/>
  <c r="AQ1127" i="2"/>
  <c r="AR1127" i="2" s="1"/>
  <c r="BJ1127" i="2"/>
  <c r="AQ1123" i="2"/>
  <c r="AR1123" i="2" s="1"/>
  <c r="BJ1123" i="2"/>
  <c r="AU1116" i="2"/>
  <c r="AV1116" i="2" s="1"/>
  <c r="BL1116" i="2"/>
  <c r="AM1010" i="2"/>
  <c r="AN1010" i="2" s="1"/>
  <c r="BH1010" i="2"/>
  <c r="AU1010" i="2"/>
  <c r="AV1010" i="2" s="1"/>
  <c r="BL1010" i="2"/>
  <c r="AW1163" i="2"/>
  <c r="AX1163" i="2" s="1"/>
  <c r="BM1163" i="2"/>
  <c r="AS1162" i="2"/>
  <c r="AT1162" i="2" s="1"/>
  <c r="BK1162" i="2"/>
  <c r="AO1161" i="2"/>
  <c r="AP1161" i="2" s="1"/>
  <c r="BI1161" i="2"/>
  <c r="AO1159" i="2"/>
  <c r="AP1159" i="2" s="1"/>
  <c r="BI1159" i="2"/>
  <c r="AW1157" i="2"/>
  <c r="AX1157" i="2" s="1"/>
  <c r="BM1157" i="2"/>
  <c r="AS1156" i="2"/>
  <c r="AT1156" i="2" s="1"/>
  <c r="BK1156" i="2"/>
  <c r="AO1155" i="2"/>
  <c r="AP1155" i="2" s="1"/>
  <c r="BI1155" i="2"/>
  <c r="AW1153" i="2"/>
  <c r="AX1153" i="2" s="1"/>
  <c r="BM1153" i="2"/>
  <c r="AS1152" i="2"/>
  <c r="AT1152" i="2" s="1"/>
  <c r="BK1152" i="2"/>
  <c r="AO1151" i="2"/>
  <c r="AP1151" i="2" s="1"/>
  <c r="BI1151" i="2"/>
  <c r="AW1149" i="2"/>
  <c r="AX1149" i="2" s="1"/>
  <c r="BM1149" i="2"/>
  <c r="AS1148" i="2"/>
  <c r="AT1148" i="2" s="1"/>
  <c r="BK1148" i="2"/>
  <c r="AO1147" i="2"/>
  <c r="AP1147" i="2" s="1"/>
  <c r="BI1147" i="2"/>
  <c r="AW1145" i="2"/>
  <c r="AX1145" i="2" s="1"/>
  <c r="BM1145" i="2"/>
  <c r="AS1144" i="2"/>
  <c r="AT1144" i="2" s="1"/>
  <c r="BK1144" i="2"/>
  <c r="AO1143" i="2"/>
  <c r="AP1143" i="2" s="1"/>
  <c r="BI1143" i="2"/>
  <c r="AW1141" i="2"/>
  <c r="AX1141" i="2" s="1"/>
  <c r="BM1141" i="2"/>
  <c r="AS1140" i="2"/>
  <c r="AT1140" i="2" s="1"/>
  <c r="BK1140" i="2"/>
  <c r="AO1139" i="2"/>
  <c r="AP1139" i="2" s="1"/>
  <c r="BI1139" i="2"/>
  <c r="AW1137" i="2"/>
  <c r="AX1137" i="2" s="1"/>
  <c r="BM1137" i="2"/>
  <c r="AS1136" i="2"/>
  <c r="AT1136" i="2" s="1"/>
  <c r="BK1136" i="2"/>
  <c r="AO1135" i="2"/>
  <c r="AP1135" i="2" s="1"/>
  <c r="BI1135" i="2"/>
  <c r="AW1133" i="2"/>
  <c r="AX1133" i="2" s="1"/>
  <c r="BM1133" i="2"/>
  <c r="AS1132" i="2"/>
  <c r="AT1132" i="2" s="1"/>
  <c r="BK1132" i="2"/>
  <c r="AO1131" i="2"/>
  <c r="AP1131" i="2" s="1"/>
  <c r="BI1131" i="2"/>
  <c r="AW1129" i="2"/>
  <c r="AX1129" i="2" s="1"/>
  <c r="BM1129" i="2"/>
  <c r="AO1129" i="2"/>
  <c r="AP1129" i="2" s="1"/>
  <c r="BI1129" i="2"/>
  <c r="AW1127" i="2"/>
  <c r="AX1127" i="2" s="1"/>
  <c r="BM1127" i="2"/>
  <c r="AW1125" i="2"/>
  <c r="AX1125" i="2" s="1"/>
  <c r="BM1125" i="2"/>
  <c r="AS1124" i="2"/>
  <c r="AT1124" i="2" s="1"/>
  <c r="BK1124" i="2"/>
  <c r="AO1123" i="2"/>
  <c r="AP1123" i="2" s="1"/>
  <c r="BI1123" i="2"/>
  <c r="AW1121" i="2"/>
  <c r="AX1121" i="2" s="1"/>
  <c r="BM1121" i="2"/>
  <c r="AS1120" i="2"/>
  <c r="AT1120" i="2" s="1"/>
  <c r="BK1120" i="2"/>
  <c r="AO1119" i="2"/>
  <c r="AP1119" i="2" s="1"/>
  <c r="BI1119" i="2"/>
  <c r="AW1117" i="2"/>
  <c r="AX1117" i="2" s="1"/>
  <c r="BM1117" i="2"/>
  <c r="AS1116" i="2"/>
  <c r="AT1116" i="2" s="1"/>
  <c r="BK1116" i="2"/>
  <c r="AO1115" i="2"/>
  <c r="BI1115" i="2"/>
  <c r="AS1113" i="2"/>
  <c r="AT1113" i="2" s="1"/>
  <c r="BK1113" i="2"/>
  <c r="AO1112" i="2"/>
  <c r="AP1112" i="2" s="1"/>
  <c r="BI1112" i="2"/>
  <c r="AW1110" i="2"/>
  <c r="AX1110" i="2" s="1"/>
  <c r="BM1110" i="2"/>
  <c r="AS1109" i="2"/>
  <c r="AT1109" i="2" s="1"/>
  <c r="BK1109" i="2"/>
  <c r="AO1108" i="2"/>
  <c r="AP1108" i="2" s="1"/>
  <c r="BI1108" i="2"/>
  <c r="AW1106" i="2"/>
  <c r="AX1106" i="2" s="1"/>
  <c r="BM1106" i="2"/>
  <c r="AS1105" i="2"/>
  <c r="AT1105" i="2" s="1"/>
  <c r="BK1105" i="2"/>
  <c r="AO1104" i="2"/>
  <c r="AP1104" i="2" s="1"/>
  <c r="BI1104" i="2"/>
  <c r="AW1102" i="2"/>
  <c r="AX1102" i="2" s="1"/>
  <c r="BM1102" i="2"/>
  <c r="AS1101" i="2"/>
  <c r="AT1101" i="2" s="1"/>
  <c r="BK1101" i="2"/>
  <c r="AO1100" i="2"/>
  <c r="AP1100" i="2" s="1"/>
  <c r="BI1100" i="2"/>
  <c r="AW1098" i="2"/>
  <c r="AX1098" i="2" s="1"/>
  <c r="BM1098" i="2"/>
  <c r="AO1097" i="2"/>
  <c r="AP1097" i="2" s="1"/>
  <c r="BI1097" i="2"/>
  <c r="AW1095" i="2"/>
  <c r="AX1095" i="2" s="1"/>
  <c r="BM1095" i="2"/>
  <c r="AS1094" i="2"/>
  <c r="AT1094" i="2" s="1"/>
  <c r="BK1094" i="2"/>
  <c r="AO1093" i="2"/>
  <c r="AP1093" i="2" s="1"/>
  <c r="BI1093" i="2"/>
  <c r="AW1091" i="2"/>
  <c r="AX1091" i="2" s="1"/>
  <c r="BM1091" i="2"/>
  <c r="AS1090" i="2"/>
  <c r="AT1090" i="2" s="1"/>
  <c r="BK1090" i="2"/>
  <c r="AO1089" i="2"/>
  <c r="AP1089" i="2" s="1"/>
  <c r="BI1089" i="2"/>
  <c r="AW1087" i="2"/>
  <c r="AX1087" i="2" s="1"/>
  <c r="BM1087" i="2"/>
  <c r="AS1086" i="2"/>
  <c r="AT1086" i="2" s="1"/>
  <c r="BK1086" i="2"/>
  <c r="AW1084" i="2"/>
  <c r="AX1084" i="2" s="1"/>
  <c r="BM1084" i="2"/>
  <c r="AS1083" i="2"/>
  <c r="AT1083" i="2" s="1"/>
  <c r="BK1083" i="2"/>
  <c r="AW1081" i="2"/>
  <c r="AX1081" i="2" s="1"/>
  <c r="BM1081" i="2"/>
  <c r="AS1080" i="2"/>
  <c r="AT1080" i="2" s="1"/>
  <c r="BK1080" i="2"/>
  <c r="AO1079" i="2"/>
  <c r="AP1079" i="2" s="1"/>
  <c r="BI1079" i="2"/>
  <c r="AW1077" i="2"/>
  <c r="AX1077" i="2" s="1"/>
  <c r="BM1077" i="2"/>
  <c r="AS1076" i="2"/>
  <c r="AT1076" i="2" s="1"/>
  <c r="BK1076" i="2"/>
  <c r="AO1075" i="2"/>
  <c r="AP1075" i="2" s="1"/>
  <c r="BI1075" i="2"/>
  <c r="AW1073" i="2"/>
  <c r="AX1073" i="2" s="1"/>
  <c r="BM1073" i="2"/>
  <c r="AS1072" i="2"/>
  <c r="AT1072" i="2" s="1"/>
  <c r="BK1072" i="2"/>
  <c r="AO1071" i="2"/>
  <c r="AP1071" i="2" s="1"/>
  <c r="BI1071" i="2"/>
  <c r="AW1069" i="2"/>
  <c r="AX1069" i="2" s="1"/>
  <c r="BM1069" i="2"/>
  <c r="AO1069" i="2"/>
  <c r="AP1069" i="2" s="1"/>
  <c r="BI1069" i="2"/>
  <c r="AS1068" i="2"/>
  <c r="AT1068" i="2" s="1"/>
  <c r="BK1068" i="2"/>
  <c r="AW1067" i="2"/>
  <c r="AX1067" i="2" s="1"/>
  <c r="BM1067" i="2"/>
  <c r="AO1067" i="2"/>
  <c r="AP1067" i="2" s="1"/>
  <c r="BI1067" i="2"/>
  <c r="AS1066" i="2"/>
  <c r="AT1066" i="2" s="1"/>
  <c r="BK1066" i="2"/>
  <c r="AW1065" i="2"/>
  <c r="AX1065" i="2" s="1"/>
  <c r="BM1065" i="2"/>
  <c r="AO1065" i="2"/>
  <c r="AP1065" i="2" s="1"/>
  <c r="BI1065" i="2"/>
  <c r="AS1064" i="2"/>
  <c r="AT1064" i="2" s="1"/>
  <c r="BK1064" i="2"/>
  <c r="AW1063" i="2"/>
  <c r="AX1063" i="2" s="1"/>
  <c r="BM1063" i="2"/>
  <c r="AO1063" i="2"/>
  <c r="AP1063" i="2" s="1"/>
  <c r="BI1063" i="2"/>
  <c r="AW1061" i="2"/>
  <c r="AX1061" i="2" s="1"/>
  <c r="BM1061" i="2"/>
  <c r="AS1060" i="2"/>
  <c r="AT1060" i="2" s="1"/>
  <c r="BK1060" i="2"/>
  <c r="AO1059" i="2"/>
  <c r="AP1059" i="2" s="1"/>
  <c r="BI1059" i="2"/>
  <c r="AW1057" i="2"/>
  <c r="AX1057" i="2" s="1"/>
  <c r="BM1057" i="2"/>
  <c r="AS1056" i="2"/>
  <c r="AT1056" i="2" s="1"/>
  <c r="BK1056" i="2"/>
  <c r="AS1054" i="2"/>
  <c r="AT1054" i="2" s="1"/>
  <c r="BK1054" i="2"/>
  <c r="AO1053" i="2"/>
  <c r="AP1053" i="2" s="1"/>
  <c r="BI1053" i="2"/>
  <c r="AW1051" i="2"/>
  <c r="AX1051" i="2" s="1"/>
  <c r="BM1051" i="2"/>
  <c r="AS1048" i="2"/>
  <c r="AT1048" i="2" s="1"/>
  <c r="BK1048" i="2"/>
  <c r="AM1162" i="2"/>
  <c r="AN1162" i="2" s="1"/>
  <c r="BH1162" i="2"/>
  <c r="AM1160" i="2"/>
  <c r="AN1160" i="2" s="1"/>
  <c r="BH1160" i="2"/>
  <c r="AQ1157" i="2"/>
  <c r="AR1157" i="2" s="1"/>
  <c r="BJ1157" i="2"/>
  <c r="AQ1155" i="2"/>
  <c r="AR1155" i="2" s="1"/>
  <c r="BJ1155" i="2"/>
  <c r="AQ1153" i="2"/>
  <c r="AR1153" i="2" s="1"/>
  <c r="BJ1153" i="2"/>
  <c r="AQ1151" i="2"/>
  <c r="AR1151" i="2" s="1"/>
  <c r="BJ1151" i="2"/>
  <c r="AU1148" i="2"/>
  <c r="AV1148" i="2" s="1"/>
  <c r="BL1148" i="2"/>
  <c r="AM1146" i="2"/>
  <c r="BH1146" i="2"/>
  <c r="AQ1143" i="2"/>
  <c r="AR1143" i="2" s="1"/>
  <c r="BJ1143" i="2"/>
  <c r="AM1140" i="2"/>
  <c r="BH1140" i="2"/>
  <c r="AQ1137" i="2"/>
  <c r="AR1137" i="2" s="1"/>
  <c r="BJ1137" i="2"/>
  <c r="AU1134" i="2"/>
  <c r="AV1134" i="2" s="1"/>
  <c r="BL1134" i="2"/>
  <c r="AM1132" i="2"/>
  <c r="AN1132" i="2" s="1"/>
  <c r="BH1132" i="2"/>
  <c r="AQ1129" i="2"/>
  <c r="AR1129" i="2" s="1"/>
  <c r="BJ1129" i="2"/>
  <c r="AU1126" i="2"/>
  <c r="AV1126" i="2" s="1"/>
  <c r="BL1126" i="2"/>
  <c r="AU1124" i="2"/>
  <c r="AV1124" i="2" s="1"/>
  <c r="BL1124" i="2"/>
  <c r="AM1120" i="2"/>
  <c r="AN1120" i="2" s="1"/>
  <c r="BH1120" i="2"/>
  <c r="AQ1110" i="2"/>
  <c r="AR1110" i="2" s="1"/>
  <c r="BJ1110" i="2"/>
  <c r="AU1082" i="2"/>
  <c r="AV1082" i="2" s="1"/>
  <c r="BL1082" i="2"/>
  <c r="AM1082" i="2"/>
  <c r="AN1082" i="2" s="1"/>
  <c r="BH1082" i="2"/>
  <c r="AQ1081" i="2"/>
  <c r="AR1081" i="2" s="1"/>
  <c r="BJ1081" i="2"/>
  <c r="AU1080" i="2"/>
  <c r="AV1080" i="2" s="1"/>
  <c r="BL1080" i="2"/>
  <c r="AM1080" i="2"/>
  <c r="AN1080" i="2" s="1"/>
  <c r="BH1080" i="2"/>
  <c r="AQ1079" i="2"/>
  <c r="AR1079" i="2" s="1"/>
  <c r="BJ1079" i="2"/>
  <c r="AU1078" i="2"/>
  <c r="AV1078" i="2" s="1"/>
  <c r="BL1078" i="2"/>
  <c r="AM1078" i="2"/>
  <c r="BH1078" i="2"/>
  <c r="AQ1077" i="2"/>
  <c r="AR1077" i="2" s="1"/>
  <c r="BJ1077" i="2"/>
  <c r="AU1076" i="2"/>
  <c r="AV1076" i="2" s="1"/>
  <c r="BL1076" i="2"/>
  <c r="AM1076" i="2"/>
  <c r="AN1076" i="2" s="1"/>
  <c r="BH1076" i="2"/>
  <c r="AQ1075" i="2"/>
  <c r="AR1075" i="2" s="1"/>
  <c r="BJ1075" i="2"/>
  <c r="AU1074" i="2"/>
  <c r="AV1074" i="2" s="1"/>
  <c r="BL1074" i="2"/>
  <c r="AM1074" i="2"/>
  <c r="AN1074" i="2" s="1"/>
  <c r="BH1074" i="2"/>
  <c r="AQ1073" i="2"/>
  <c r="AR1073" i="2" s="1"/>
  <c r="BJ1073" i="2"/>
  <c r="AU1072" i="2"/>
  <c r="AV1072" i="2" s="1"/>
  <c r="BL1072" i="2"/>
  <c r="AM1072" i="2"/>
  <c r="AN1072" i="2" s="1"/>
  <c r="BH1072" i="2"/>
  <c r="AQ1071" i="2"/>
  <c r="AR1071" i="2" s="1"/>
  <c r="BJ1071" i="2"/>
  <c r="AU1070" i="2"/>
  <c r="AV1070" i="2" s="1"/>
  <c r="BL1070" i="2"/>
  <c r="AM1070" i="2"/>
  <c r="AN1070" i="2" s="1"/>
  <c r="BH1070" i="2"/>
  <c r="AU1068" i="2"/>
  <c r="AV1068" i="2" s="1"/>
  <c r="BL1068" i="2"/>
  <c r="AQ1067" i="2"/>
  <c r="AR1067" i="2" s="1"/>
  <c r="BJ1067" i="2"/>
  <c r="AM1066" i="2"/>
  <c r="AN1066" i="2" s="1"/>
  <c r="BH1066" i="2"/>
  <c r="AM1064" i="2"/>
  <c r="AN1064" i="2" s="1"/>
  <c r="BH1064" i="2"/>
  <c r="AU1062" i="2"/>
  <c r="AV1062" i="2" s="1"/>
  <c r="BL1062" i="2"/>
  <c r="AQ1061" i="2"/>
  <c r="AR1061" i="2" s="1"/>
  <c r="BJ1061" i="2"/>
  <c r="AM1060" i="2"/>
  <c r="AN1060" i="2" s="1"/>
  <c r="BH1060" i="2"/>
  <c r="AM1058" i="2"/>
  <c r="AN1058" i="2" s="1"/>
  <c r="BH1058" i="2"/>
  <c r="AU1056" i="2"/>
  <c r="AV1056" i="2" s="1"/>
  <c r="BL1056" i="2"/>
  <c r="AQ1055" i="2"/>
  <c r="AR1055" i="2" s="1"/>
  <c r="BJ1055" i="2"/>
  <c r="AM1054" i="2"/>
  <c r="AN1054" i="2" s="1"/>
  <c r="BH1054" i="2"/>
  <c r="AU1052" i="2"/>
  <c r="AV1052" i="2" s="1"/>
  <c r="BL1052" i="2"/>
  <c r="AQ1051" i="2"/>
  <c r="AR1051" i="2" s="1"/>
  <c r="BJ1051" i="2"/>
  <c r="AQ1049" i="2"/>
  <c r="AR1049" i="2" s="1"/>
  <c r="BJ1049" i="2"/>
  <c r="AM1048" i="2"/>
  <c r="AN1048" i="2" s="1"/>
  <c r="BH1048" i="2"/>
  <c r="AU1046" i="2"/>
  <c r="AV1046" i="2" s="1"/>
  <c r="BL1046" i="2"/>
  <c r="AQ1045" i="2"/>
  <c r="AR1045" i="2" s="1"/>
  <c r="BJ1045" i="2"/>
  <c r="AM1044" i="2"/>
  <c r="AN1044" i="2" s="1"/>
  <c r="BH1044" i="2"/>
  <c r="AQ1043" i="2"/>
  <c r="AR1043" i="2" s="1"/>
  <c r="BJ1043" i="2"/>
  <c r="AM1042" i="2"/>
  <c r="AN1042" i="2" s="1"/>
  <c r="BH1042" i="2"/>
  <c r="AU1040" i="2"/>
  <c r="AV1040" i="2" s="1"/>
  <c r="BL1040" i="2"/>
  <c r="AQ1039" i="2"/>
  <c r="AR1039" i="2" s="1"/>
  <c r="BJ1039" i="2"/>
  <c r="AM1038" i="2"/>
  <c r="AN1038" i="2" s="1"/>
  <c r="BH1038" i="2"/>
  <c r="AU1037" i="2"/>
  <c r="AV1037" i="2" s="1"/>
  <c r="BL1037" i="2"/>
  <c r="AM1036" i="2"/>
  <c r="AN1036" i="2" s="1"/>
  <c r="BH1036" i="2"/>
  <c r="AU1034" i="2"/>
  <c r="AV1034" i="2" s="1"/>
  <c r="BL1034" i="2"/>
  <c r="AQ1033" i="2"/>
  <c r="AR1033" i="2" s="1"/>
  <c r="BJ1033" i="2"/>
  <c r="AM1032" i="2"/>
  <c r="AN1032" i="2" s="1"/>
  <c r="BH1032" i="2"/>
  <c r="AU1030" i="2"/>
  <c r="AV1030" i="2" s="1"/>
  <c r="BL1030" i="2"/>
  <c r="AQ1029" i="2"/>
  <c r="AR1029" i="2" s="1"/>
  <c r="BJ1029" i="2"/>
  <c r="AM1028" i="2"/>
  <c r="AN1028" i="2" s="1"/>
  <c r="BH1028" i="2"/>
  <c r="AU1026" i="2"/>
  <c r="AV1026" i="2" s="1"/>
  <c r="BL1026" i="2"/>
  <c r="AQ1025" i="2"/>
  <c r="AR1025" i="2" s="1"/>
  <c r="BJ1025" i="2"/>
  <c r="AM1024" i="2"/>
  <c r="AN1024" i="2" s="1"/>
  <c r="BH1024" i="2"/>
  <c r="AU1022" i="2"/>
  <c r="AV1022" i="2" s="1"/>
  <c r="BL1022" i="2"/>
  <c r="AM1022" i="2"/>
  <c r="AN1022" i="2" s="1"/>
  <c r="BH1022" i="2"/>
  <c r="AU1020" i="2"/>
  <c r="AV1020" i="2" s="1"/>
  <c r="BL1020" i="2"/>
  <c r="AQ1019" i="2"/>
  <c r="AR1019" i="2" s="1"/>
  <c r="BJ1019" i="2"/>
  <c r="AM1018" i="2"/>
  <c r="AN1018" i="2" s="1"/>
  <c r="BH1018" i="2"/>
  <c r="AM1016" i="2"/>
  <c r="AN1016" i="2" s="1"/>
  <c r="BH1016" i="2"/>
  <c r="AM1014" i="2"/>
  <c r="AN1014" i="2" s="1"/>
  <c r="BH1014" i="2"/>
  <c r="AO1163" i="2"/>
  <c r="AP1163" i="2" s="1"/>
  <c r="BI1163" i="2"/>
  <c r="AW1161" i="2"/>
  <c r="AX1161" i="2" s="1"/>
  <c r="BM1161" i="2"/>
  <c r="AW1159" i="2"/>
  <c r="AX1159" i="2" s="1"/>
  <c r="BM1159" i="2"/>
  <c r="AS1158" i="2"/>
  <c r="AT1158" i="2" s="1"/>
  <c r="BK1158" i="2"/>
  <c r="AO1157" i="2"/>
  <c r="AP1157" i="2" s="1"/>
  <c r="BI1157" i="2"/>
  <c r="AW1155" i="2"/>
  <c r="AX1155" i="2" s="1"/>
  <c r="BM1155" i="2"/>
  <c r="AS1154" i="2"/>
  <c r="AT1154" i="2" s="1"/>
  <c r="BK1154" i="2"/>
  <c r="AO1153" i="2"/>
  <c r="AP1153" i="2" s="1"/>
  <c r="BI1153" i="2"/>
  <c r="AW1151" i="2"/>
  <c r="AX1151" i="2" s="1"/>
  <c r="BM1151" i="2"/>
  <c r="AS1150" i="2"/>
  <c r="AT1150" i="2" s="1"/>
  <c r="BK1150" i="2"/>
  <c r="AO1149" i="2"/>
  <c r="AP1149" i="2" s="1"/>
  <c r="BI1149" i="2"/>
  <c r="AW1147" i="2"/>
  <c r="AX1147" i="2" s="1"/>
  <c r="BM1147" i="2"/>
  <c r="AS1146" i="2"/>
  <c r="AT1146" i="2" s="1"/>
  <c r="BK1146" i="2"/>
  <c r="AO1145" i="2"/>
  <c r="AP1145" i="2" s="1"/>
  <c r="BI1145" i="2"/>
  <c r="AW1143" i="2"/>
  <c r="AX1143" i="2" s="1"/>
  <c r="BM1143" i="2"/>
  <c r="AS1142" i="2"/>
  <c r="AT1142" i="2" s="1"/>
  <c r="BK1142" i="2"/>
  <c r="AO1141" i="2"/>
  <c r="AP1141" i="2" s="1"/>
  <c r="BI1141" i="2"/>
  <c r="AW1139" i="2"/>
  <c r="AX1139" i="2" s="1"/>
  <c r="BM1139" i="2"/>
  <c r="AS1138" i="2"/>
  <c r="AT1138" i="2" s="1"/>
  <c r="BK1138" i="2"/>
  <c r="AO1137" i="2"/>
  <c r="AP1137" i="2" s="1"/>
  <c r="BI1137" i="2"/>
  <c r="AW1135" i="2"/>
  <c r="AX1135" i="2" s="1"/>
  <c r="BM1135" i="2"/>
  <c r="AS1134" i="2"/>
  <c r="AT1134" i="2" s="1"/>
  <c r="BK1134" i="2"/>
  <c r="AO1133" i="2"/>
  <c r="AP1133" i="2" s="1"/>
  <c r="BI1133" i="2"/>
  <c r="AW1131" i="2"/>
  <c r="AX1131" i="2" s="1"/>
  <c r="BM1131" i="2"/>
  <c r="AS1130" i="2"/>
  <c r="AT1130" i="2" s="1"/>
  <c r="BK1130" i="2"/>
  <c r="AS1128" i="2"/>
  <c r="AT1128" i="2" s="1"/>
  <c r="BK1128" i="2"/>
  <c r="AO1127" i="2"/>
  <c r="AP1127" i="2" s="1"/>
  <c r="BI1127" i="2"/>
  <c r="AS1126" i="2"/>
  <c r="AT1126" i="2" s="1"/>
  <c r="BK1126" i="2"/>
  <c r="AO1125" i="2"/>
  <c r="AP1125" i="2" s="1"/>
  <c r="BI1125" i="2"/>
  <c r="AW1123" i="2"/>
  <c r="AX1123" i="2" s="1"/>
  <c r="BM1123" i="2"/>
  <c r="AS1122" i="2"/>
  <c r="AT1122" i="2" s="1"/>
  <c r="BK1122" i="2"/>
  <c r="AO1121" i="2"/>
  <c r="AP1121" i="2" s="1"/>
  <c r="BI1121" i="2"/>
  <c r="AW1119" i="2"/>
  <c r="AX1119" i="2" s="1"/>
  <c r="BM1119" i="2"/>
  <c r="AS1118" i="2"/>
  <c r="AT1118" i="2" s="1"/>
  <c r="BK1118" i="2"/>
  <c r="AO1117" i="2"/>
  <c r="AP1117" i="2" s="1"/>
  <c r="BI1117" i="2"/>
  <c r="AW1115" i="2"/>
  <c r="AX1115" i="2" s="1"/>
  <c r="BM1115" i="2"/>
  <c r="AS1114" i="2"/>
  <c r="AT1114" i="2" s="1"/>
  <c r="BK1114" i="2"/>
  <c r="AW1112" i="2"/>
  <c r="AX1112" i="2" s="1"/>
  <c r="BM1112" i="2"/>
  <c r="AS1111" i="2"/>
  <c r="AT1111" i="2" s="1"/>
  <c r="BK1111" i="2"/>
  <c r="AO1110" i="2"/>
  <c r="AP1110" i="2" s="1"/>
  <c r="BI1110" i="2"/>
  <c r="AW1108" i="2"/>
  <c r="AX1108" i="2" s="1"/>
  <c r="BM1108" i="2"/>
  <c r="AS1107" i="2"/>
  <c r="AT1107" i="2" s="1"/>
  <c r="BK1107" i="2"/>
  <c r="AO1106" i="2"/>
  <c r="AP1106" i="2" s="1"/>
  <c r="BI1106" i="2"/>
  <c r="AW1104" i="2"/>
  <c r="AX1104" i="2" s="1"/>
  <c r="BM1104" i="2"/>
  <c r="AS1103" i="2"/>
  <c r="AT1103" i="2" s="1"/>
  <c r="BK1103" i="2"/>
  <c r="AO1102" i="2"/>
  <c r="AP1102" i="2" s="1"/>
  <c r="BI1102" i="2"/>
  <c r="AW1100" i="2"/>
  <c r="AX1100" i="2" s="1"/>
  <c r="BM1100" i="2"/>
  <c r="AS1099" i="2"/>
  <c r="AT1099" i="2" s="1"/>
  <c r="BK1099" i="2"/>
  <c r="AO1098" i="2"/>
  <c r="AP1098" i="2" s="1"/>
  <c r="BI1098" i="2"/>
  <c r="AW1097" i="2"/>
  <c r="AX1097" i="2" s="1"/>
  <c r="BM1097" i="2"/>
  <c r="AS1096" i="2"/>
  <c r="AT1096" i="2" s="1"/>
  <c r="BK1096" i="2"/>
  <c r="AO1095" i="2"/>
  <c r="AP1095" i="2" s="1"/>
  <c r="BI1095" i="2"/>
  <c r="AW1093" i="2"/>
  <c r="AX1093" i="2" s="1"/>
  <c r="BM1093" i="2"/>
  <c r="AS1092" i="2"/>
  <c r="AT1092" i="2" s="1"/>
  <c r="BK1092" i="2"/>
  <c r="AO1091" i="2"/>
  <c r="AP1091" i="2" s="1"/>
  <c r="BI1091" i="2"/>
  <c r="AW1089" i="2"/>
  <c r="AX1089" i="2" s="1"/>
  <c r="BM1089" i="2"/>
  <c r="AS1088" i="2"/>
  <c r="AT1088" i="2" s="1"/>
  <c r="BK1088" i="2"/>
  <c r="AO1087" i="2"/>
  <c r="AP1087" i="2" s="1"/>
  <c r="BI1087" i="2"/>
  <c r="AS1085" i="2"/>
  <c r="AT1085" i="2" s="1"/>
  <c r="BK1085" i="2"/>
  <c r="AO1084" i="2"/>
  <c r="AP1084" i="2" s="1"/>
  <c r="BI1084" i="2"/>
  <c r="AS1082" i="2"/>
  <c r="AT1082" i="2" s="1"/>
  <c r="BK1082" i="2"/>
  <c r="AO1081" i="2"/>
  <c r="AP1081" i="2" s="1"/>
  <c r="BI1081" i="2"/>
  <c r="AW1079" i="2"/>
  <c r="AX1079" i="2" s="1"/>
  <c r="BM1079" i="2"/>
  <c r="AS1078" i="2"/>
  <c r="AT1078" i="2" s="1"/>
  <c r="BK1078" i="2"/>
  <c r="AO1077" i="2"/>
  <c r="AP1077" i="2" s="1"/>
  <c r="BI1077" i="2"/>
  <c r="AW1075" i="2"/>
  <c r="AX1075" i="2" s="1"/>
  <c r="BM1075" i="2"/>
  <c r="AS1074" i="2"/>
  <c r="AT1074" i="2" s="1"/>
  <c r="BK1074" i="2"/>
  <c r="AO1073" i="2"/>
  <c r="AP1073" i="2" s="1"/>
  <c r="BI1073" i="2"/>
  <c r="AW1071" i="2"/>
  <c r="AX1071" i="2" s="1"/>
  <c r="BM1071" i="2"/>
  <c r="AS1070" i="2"/>
  <c r="AT1070" i="2" s="1"/>
  <c r="BK1070" i="2"/>
  <c r="AS1062" i="2"/>
  <c r="AT1062" i="2" s="1"/>
  <c r="BK1062" i="2"/>
  <c r="AO1061" i="2"/>
  <c r="AP1061" i="2" s="1"/>
  <c r="BI1061" i="2"/>
  <c r="AW1059" i="2"/>
  <c r="AX1059" i="2" s="1"/>
  <c r="BM1059" i="2"/>
  <c r="AS1058" i="2"/>
  <c r="AT1058" i="2" s="1"/>
  <c r="BK1058" i="2"/>
  <c r="AO1057" i="2"/>
  <c r="AP1057" i="2" s="1"/>
  <c r="BI1057" i="2"/>
  <c r="AW1055" i="2"/>
  <c r="AX1055" i="2" s="1"/>
  <c r="BM1055" i="2"/>
  <c r="AO1055" i="2"/>
  <c r="AP1055" i="2" s="1"/>
  <c r="BI1055" i="2"/>
  <c r="AW1053" i="2"/>
  <c r="AX1053" i="2" s="1"/>
  <c r="BM1053" i="2"/>
  <c r="AS1052" i="2"/>
  <c r="AT1052" i="2" s="1"/>
  <c r="BK1052" i="2"/>
  <c r="AO1051" i="2"/>
  <c r="AP1051" i="2" s="1"/>
  <c r="BI1051" i="2"/>
  <c r="AS1050" i="2"/>
  <c r="AT1050" i="2" s="1"/>
  <c r="BK1050" i="2"/>
  <c r="AW1049" i="2"/>
  <c r="AX1049" i="2" s="1"/>
  <c r="BM1049" i="2"/>
  <c r="AO1049" i="2"/>
  <c r="AP1049" i="2" s="1"/>
  <c r="BI1049" i="2"/>
  <c r="AW1047" i="2"/>
  <c r="AX1047" i="2" s="1"/>
  <c r="BM1047" i="2"/>
  <c r="AO1047" i="2"/>
  <c r="AP1047" i="2" s="1"/>
  <c r="BI1047" i="2"/>
  <c r="AS1046" i="2"/>
  <c r="AT1046" i="2" s="1"/>
  <c r="BK1046" i="2"/>
  <c r="AW1045" i="2"/>
  <c r="AX1045" i="2" s="1"/>
  <c r="BM1045" i="2"/>
  <c r="AO1045" i="2"/>
  <c r="AP1045" i="2" s="1"/>
  <c r="BI1045" i="2"/>
  <c r="AS1044" i="2"/>
  <c r="AT1044" i="2" s="1"/>
  <c r="BK1044" i="2"/>
  <c r="AW1043" i="2"/>
  <c r="AX1043" i="2" s="1"/>
  <c r="BM1043" i="2"/>
  <c r="AO1043" i="2"/>
  <c r="AP1043" i="2" s="1"/>
  <c r="BI1043" i="2"/>
  <c r="AS1042" i="2"/>
  <c r="AT1042" i="2" s="1"/>
  <c r="BK1042" i="2"/>
  <c r="AW1041" i="2"/>
  <c r="AX1041" i="2" s="1"/>
  <c r="BM1041" i="2"/>
  <c r="AO1041" i="2"/>
  <c r="AP1041" i="2" s="1"/>
  <c r="BI1041" i="2"/>
  <c r="AS1040" i="2"/>
  <c r="AT1040" i="2" s="1"/>
  <c r="BK1040" i="2"/>
  <c r="AW1039" i="2"/>
  <c r="AX1039" i="2" s="1"/>
  <c r="BM1039" i="2"/>
  <c r="AO1039" i="2"/>
  <c r="AP1039" i="2" s="1"/>
  <c r="BI1039" i="2"/>
  <c r="AS1038" i="2"/>
  <c r="AT1038" i="2" s="1"/>
  <c r="BK1038" i="2"/>
  <c r="AS1037" i="2"/>
  <c r="AT1037" i="2" s="1"/>
  <c r="BK1037" i="2"/>
  <c r="AS1036" i="2"/>
  <c r="AT1036" i="2" s="1"/>
  <c r="BK1036" i="2"/>
  <c r="AW1035" i="2"/>
  <c r="AX1035" i="2" s="1"/>
  <c r="BM1035" i="2"/>
  <c r="AO1035" i="2"/>
  <c r="AP1035" i="2" s="1"/>
  <c r="BI1035" i="2"/>
  <c r="AS1034" i="2"/>
  <c r="AT1034" i="2" s="1"/>
  <c r="BK1034" i="2"/>
  <c r="AW1033" i="2"/>
  <c r="AX1033" i="2" s="1"/>
  <c r="BM1033" i="2"/>
  <c r="AO1033" i="2"/>
  <c r="AP1033" i="2" s="1"/>
  <c r="BI1033" i="2"/>
  <c r="AS1032" i="2"/>
  <c r="AT1032" i="2" s="1"/>
  <c r="BK1032" i="2"/>
  <c r="AW1031" i="2"/>
  <c r="AX1031" i="2" s="1"/>
  <c r="BM1031" i="2"/>
  <c r="AO1031" i="2"/>
  <c r="AP1031" i="2" s="1"/>
  <c r="BI1031" i="2"/>
  <c r="AS1030" i="2"/>
  <c r="AT1030" i="2" s="1"/>
  <c r="BK1030" i="2"/>
  <c r="AW1029" i="2"/>
  <c r="AX1029" i="2" s="1"/>
  <c r="BM1029" i="2"/>
  <c r="AO1029" i="2"/>
  <c r="AP1029" i="2" s="1"/>
  <c r="BI1029" i="2"/>
  <c r="AS1028" i="2"/>
  <c r="AT1028" i="2" s="1"/>
  <c r="BK1028" i="2"/>
  <c r="AW1027" i="2"/>
  <c r="AX1027" i="2" s="1"/>
  <c r="BM1027" i="2"/>
  <c r="AO1027" i="2"/>
  <c r="AP1027" i="2" s="1"/>
  <c r="BI1027" i="2"/>
  <c r="AS1026" i="2"/>
  <c r="AT1026" i="2" s="1"/>
  <c r="BK1026" i="2"/>
  <c r="AW1025" i="2"/>
  <c r="AX1025" i="2" s="1"/>
  <c r="BM1025" i="2"/>
  <c r="AO1025" i="2"/>
  <c r="AP1025" i="2" s="1"/>
  <c r="BI1025" i="2"/>
  <c r="AS1024" i="2"/>
  <c r="AT1024" i="2" s="1"/>
  <c r="BK1024" i="2"/>
  <c r="AW1023" i="2"/>
  <c r="AX1023" i="2" s="1"/>
  <c r="BM1023" i="2"/>
  <c r="AO1023" i="2"/>
  <c r="AP1023" i="2" s="1"/>
  <c r="BI1023" i="2"/>
  <c r="AS1022" i="2"/>
  <c r="AT1022" i="2" s="1"/>
  <c r="BK1022" i="2"/>
  <c r="AW1021" i="2"/>
  <c r="AX1021" i="2" s="1"/>
  <c r="BM1021" i="2"/>
  <c r="AO1021" i="2"/>
  <c r="AP1021" i="2" s="1"/>
  <c r="BI1021" i="2"/>
  <c r="AS1020" i="2"/>
  <c r="AT1020" i="2" s="1"/>
  <c r="BK1020" i="2"/>
  <c r="AW1019" i="2"/>
  <c r="AX1019" i="2" s="1"/>
  <c r="BM1019" i="2"/>
  <c r="AO1019" i="2"/>
  <c r="AP1019" i="2" s="1"/>
  <c r="BI1019" i="2"/>
  <c r="AS1018" i="2"/>
  <c r="AT1018" i="2" s="1"/>
  <c r="BK1018" i="2"/>
  <c r="AW1017" i="2"/>
  <c r="AX1017" i="2" s="1"/>
  <c r="BM1017" i="2"/>
  <c r="AO1017" i="2"/>
  <c r="AP1017" i="2" s="1"/>
  <c r="BI1017" i="2"/>
  <c r="AS1016" i="2"/>
  <c r="AT1016" i="2" s="1"/>
  <c r="BK1016" i="2"/>
  <c r="AW1015" i="2"/>
  <c r="AX1015" i="2" s="1"/>
  <c r="BM1015" i="2"/>
  <c r="AO1015" i="2"/>
  <c r="AP1015" i="2" s="1"/>
  <c r="BI1015" i="2"/>
  <c r="AS1014" i="2"/>
  <c r="AT1014" i="2" s="1"/>
  <c r="BK1014" i="2"/>
  <c r="AW1013" i="2"/>
  <c r="AX1013" i="2" s="1"/>
  <c r="BM1013" i="2"/>
  <c r="AO1013" i="2"/>
  <c r="AP1013" i="2" s="1"/>
  <c r="BI1013" i="2"/>
  <c r="AS1012" i="2"/>
  <c r="AT1012" i="2" s="1"/>
  <c r="BK1012" i="2"/>
  <c r="AW1011" i="2"/>
  <c r="AX1011" i="2" s="1"/>
  <c r="BM1011" i="2"/>
  <c r="AO1011" i="2"/>
  <c r="AP1011" i="2" s="1"/>
  <c r="BI1011" i="2"/>
  <c r="AO1010" i="2"/>
  <c r="AP1010" i="2" s="1"/>
  <c r="BI1010" i="2"/>
  <c r="AW1010" i="2"/>
  <c r="AX1010" i="2" s="1"/>
  <c r="BM1010" i="2"/>
  <c r="AU1163" i="2"/>
  <c r="AV1163" i="2" s="1"/>
  <c r="BL1163" i="2"/>
  <c r="AM1163" i="2"/>
  <c r="AN1163" i="2" s="1"/>
  <c r="BH1163" i="2"/>
  <c r="AQ1162" i="2"/>
  <c r="AR1162" i="2" s="1"/>
  <c r="BJ1162" i="2"/>
  <c r="AU1161" i="2"/>
  <c r="AV1161" i="2" s="1"/>
  <c r="BL1161" i="2"/>
  <c r="AM1161" i="2"/>
  <c r="AN1161" i="2" s="1"/>
  <c r="BH1161" i="2"/>
  <c r="AQ1160" i="2"/>
  <c r="AR1160" i="2" s="1"/>
  <c r="BJ1160" i="2"/>
  <c r="AU1159" i="2"/>
  <c r="AV1159" i="2" s="1"/>
  <c r="BL1159" i="2"/>
  <c r="AM1159" i="2"/>
  <c r="AN1159" i="2" s="1"/>
  <c r="BH1159" i="2"/>
  <c r="AQ1158" i="2"/>
  <c r="AR1158" i="2" s="1"/>
  <c r="BJ1158" i="2"/>
  <c r="AU1157" i="2"/>
  <c r="AV1157" i="2" s="1"/>
  <c r="BL1157" i="2"/>
  <c r="AM1157" i="2"/>
  <c r="AN1157" i="2" s="1"/>
  <c r="BH1157" i="2"/>
  <c r="AQ1156" i="2"/>
  <c r="AR1156" i="2" s="1"/>
  <c r="BJ1156" i="2"/>
  <c r="AU1155" i="2"/>
  <c r="AV1155" i="2" s="1"/>
  <c r="BL1155" i="2"/>
  <c r="AM1155" i="2"/>
  <c r="AN1155" i="2" s="1"/>
  <c r="BH1155" i="2"/>
  <c r="AQ1154" i="2"/>
  <c r="AR1154" i="2" s="1"/>
  <c r="BJ1154" i="2"/>
  <c r="AU1153" i="2"/>
  <c r="AV1153" i="2" s="1"/>
  <c r="BL1153" i="2"/>
  <c r="AM1153" i="2"/>
  <c r="AN1153" i="2" s="1"/>
  <c r="BH1153" i="2"/>
  <c r="AQ1152" i="2"/>
  <c r="AR1152" i="2" s="1"/>
  <c r="BJ1152" i="2"/>
  <c r="AU1151" i="2"/>
  <c r="AV1151" i="2" s="1"/>
  <c r="BL1151" i="2"/>
  <c r="AM1151" i="2"/>
  <c r="BH1151" i="2"/>
  <c r="AQ1150" i="2"/>
  <c r="AR1150" i="2" s="1"/>
  <c r="BJ1150" i="2"/>
  <c r="AU1149" i="2"/>
  <c r="AV1149" i="2" s="1"/>
  <c r="BL1149" i="2"/>
  <c r="AM1149" i="2"/>
  <c r="AN1149" i="2" s="1"/>
  <c r="BH1149" i="2"/>
  <c r="AQ1148" i="2"/>
  <c r="AR1148" i="2" s="1"/>
  <c r="BJ1148" i="2"/>
  <c r="AU1147" i="2"/>
  <c r="AV1147" i="2" s="1"/>
  <c r="BL1147" i="2"/>
  <c r="AM1147" i="2"/>
  <c r="AN1147" i="2" s="1"/>
  <c r="BH1147" i="2"/>
  <c r="AQ1146" i="2"/>
  <c r="AR1146" i="2" s="1"/>
  <c r="BJ1146" i="2"/>
  <c r="AU1145" i="2"/>
  <c r="AV1145" i="2" s="1"/>
  <c r="BL1145" i="2"/>
  <c r="AM1145" i="2"/>
  <c r="AN1145" i="2" s="1"/>
  <c r="BH1145" i="2"/>
  <c r="AQ1144" i="2"/>
  <c r="AR1144" i="2" s="1"/>
  <c r="BJ1144" i="2"/>
  <c r="AU1143" i="2"/>
  <c r="AV1143" i="2" s="1"/>
  <c r="BL1143" i="2"/>
  <c r="AM1143" i="2"/>
  <c r="AN1143" i="2" s="1"/>
  <c r="BH1143" i="2"/>
  <c r="AQ1142" i="2"/>
  <c r="AR1142" i="2" s="1"/>
  <c r="BJ1142" i="2"/>
  <c r="AU1141" i="2"/>
  <c r="AV1141" i="2" s="1"/>
  <c r="BL1141" i="2"/>
  <c r="AM1141" i="2"/>
  <c r="AN1141" i="2" s="1"/>
  <c r="BH1141" i="2"/>
  <c r="AQ1140" i="2"/>
  <c r="AR1140" i="2" s="1"/>
  <c r="BJ1140" i="2"/>
  <c r="AU1139" i="2"/>
  <c r="AV1139" i="2" s="1"/>
  <c r="BL1139" i="2"/>
  <c r="AM1139" i="2"/>
  <c r="AN1139" i="2" s="1"/>
  <c r="BH1139" i="2"/>
  <c r="AQ1138" i="2"/>
  <c r="AR1138" i="2" s="1"/>
  <c r="BJ1138" i="2"/>
  <c r="AU1137" i="2"/>
  <c r="AV1137" i="2" s="1"/>
  <c r="BL1137" i="2"/>
  <c r="AM1137" i="2"/>
  <c r="AN1137" i="2" s="1"/>
  <c r="BH1137" i="2"/>
  <c r="AQ1136" i="2"/>
  <c r="AR1136" i="2" s="1"/>
  <c r="BJ1136" i="2"/>
  <c r="AU1135" i="2"/>
  <c r="AV1135" i="2" s="1"/>
  <c r="BL1135" i="2"/>
  <c r="AM1135" i="2"/>
  <c r="AN1135" i="2" s="1"/>
  <c r="BH1135" i="2"/>
  <c r="AQ1134" i="2"/>
  <c r="AR1134" i="2" s="1"/>
  <c r="BJ1134" i="2"/>
  <c r="AU1133" i="2"/>
  <c r="AV1133" i="2" s="1"/>
  <c r="BL1133" i="2"/>
  <c r="AM1133" i="2"/>
  <c r="AN1133" i="2" s="1"/>
  <c r="BH1133" i="2"/>
  <c r="AQ1132" i="2"/>
  <c r="AR1132" i="2" s="1"/>
  <c r="BJ1132" i="2"/>
  <c r="AU1131" i="2"/>
  <c r="AV1131" i="2" s="1"/>
  <c r="BL1131" i="2"/>
  <c r="AM1131" i="2"/>
  <c r="AN1131" i="2" s="1"/>
  <c r="BH1131" i="2"/>
  <c r="AQ1130" i="2"/>
  <c r="AR1130" i="2" s="1"/>
  <c r="BJ1130" i="2"/>
  <c r="AU1129" i="2"/>
  <c r="AV1129" i="2" s="1"/>
  <c r="BL1129" i="2"/>
  <c r="AM1129" i="2"/>
  <c r="AN1129" i="2" s="1"/>
  <c r="BH1129" i="2"/>
  <c r="AQ1128" i="2"/>
  <c r="AR1128" i="2" s="1"/>
  <c r="BJ1128" i="2"/>
  <c r="AU1127" i="2"/>
  <c r="AV1127" i="2" s="1"/>
  <c r="BL1127" i="2"/>
  <c r="AM1127" i="2"/>
  <c r="BH1127" i="2"/>
  <c r="AQ1126" i="2"/>
  <c r="AR1126" i="2" s="1"/>
  <c r="BJ1126" i="2"/>
  <c r="AU1125" i="2"/>
  <c r="AV1125" i="2" s="1"/>
  <c r="BL1125" i="2"/>
  <c r="AM1125" i="2"/>
  <c r="AN1125" i="2" s="1"/>
  <c r="BH1125" i="2"/>
  <c r="AQ1124" i="2"/>
  <c r="AR1124" i="2" s="1"/>
  <c r="BJ1124" i="2"/>
  <c r="AU1123" i="2"/>
  <c r="AV1123" i="2" s="1"/>
  <c r="BL1123" i="2"/>
  <c r="AM1123" i="2"/>
  <c r="AN1123" i="2" s="1"/>
  <c r="BH1123" i="2"/>
  <c r="AQ1122" i="2"/>
  <c r="AR1122" i="2" s="1"/>
  <c r="BJ1122" i="2"/>
  <c r="AU1121" i="2"/>
  <c r="AV1121" i="2" s="1"/>
  <c r="BL1121" i="2"/>
  <c r="AM1121" i="2"/>
  <c r="AN1121" i="2" s="1"/>
  <c r="BH1121" i="2"/>
  <c r="AQ1120" i="2"/>
  <c r="AR1120" i="2" s="1"/>
  <c r="BJ1120" i="2"/>
  <c r="AU1119" i="2"/>
  <c r="AV1119" i="2" s="1"/>
  <c r="BL1119" i="2"/>
  <c r="AM1119" i="2"/>
  <c r="AN1119" i="2" s="1"/>
  <c r="BH1119" i="2"/>
  <c r="AQ1118" i="2"/>
  <c r="AR1118" i="2" s="1"/>
  <c r="BJ1118" i="2"/>
  <c r="AU1117" i="2"/>
  <c r="AV1117" i="2" s="1"/>
  <c r="BL1117" i="2"/>
  <c r="AM1117" i="2"/>
  <c r="AN1117" i="2" s="1"/>
  <c r="BH1117" i="2"/>
  <c r="AQ1116" i="2"/>
  <c r="AR1116" i="2" s="1"/>
  <c r="BJ1116" i="2"/>
  <c r="AU1115" i="2"/>
  <c r="AV1115" i="2" s="1"/>
  <c r="BL1115" i="2"/>
  <c r="AM1115" i="2"/>
  <c r="AN1115" i="2" s="1"/>
  <c r="BH1115" i="2"/>
  <c r="AQ1114" i="2"/>
  <c r="AR1114" i="2" s="1"/>
  <c r="BJ1114" i="2"/>
  <c r="AQ1113" i="2"/>
  <c r="AR1113" i="2" s="1"/>
  <c r="BJ1113" i="2"/>
  <c r="AU1112" i="2"/>
  <c r="AV1112" i="2" s="1"/>
  <c r="BL1112" i="2"/>
  <c r="AM1112" i="2"/>
  <c r="AN1112" i="2" s="1"/>
  <c r="BH1112" i="2"/>
  <c r="AQ1111" i="2"/>
  <c r="AR1111" i="2" s="1"/>
  <c r="BJ1111" i="2"/>
  <c r="AU1110" i="2"/>
  <c r="AV1110" i="2" s="1"/>
  <c r="BL1110" i="2"/>
  <c r="AM1110" i="2"/>
  <c r="AN1110" i="2" s="1"/>
  <c r="BH1110" i="2"/>
  <c r="AQ1109" i="2"/>
  <c r="AR1109" i="2" s="1"/>
  <c r="BJ1109" i="2"/>
  <c r="AU1108" i="2"/>
  <c r="AV1108" i="2" s="1"/>
  <c r="BL1108" i="2"/>
  <c r="AM1108" i="2"/>
  <c r="AN1108" i="2" s="1"/>
  <c r="BH1108" i="2"/>
  <c r="AQ1107" i="2"/>
  <c r="AR1107" i="2" s="1"/>
  <c r="BJ1107" i="2"/>
  <c r="AU1106" i="2"/>
  <c r="AV1106" i="2" s="1"/>
  <c r="BL1106" i="2"/>
  <c r="AM1106" i="2"/>
  <c r="AN1106" i="2" s="1"/>
  <c r="BH1106" i="2"/>
  <c r="AQ1105" i="2"/>
  <c r="AR1105" i="2" s="1"/>
  <c r="BJ1105" i="2"/>
  <c r="AU1104" i="2"/>
  <c r="AV1104" i="2" s="1"/>
  <c r="BL1104" i="2"/>
  <c r="AM1104" i="2"/>
  <c r="AN1104" i="2" s="1"/>
  <c r="BH1104" i="2"/>
  <c r="AQ1103" i="2"/>
  <c r="AR1103" i="2" s="1"/>
  <c r="BJ1103" i="2"/>
  <c r="AU1102" i="2"/>
  <c r="AV1102" i="2" s="1"/>
  <c r="BL1102" i="2"/>
  <c r="AM1102" i="2"/>
  <c r="AN1102" i="2" s="1"/>
  <c r="BH1102" i="2"/>
  <c r="AQ1101" i="2"/>
  <c r="AR1101" i="2" s="1"/>
  <c r="BJ1101" i="2"/>
  <c r="AU1100" i="2"/>
  <c r="AV1100" i="2" s="1"/>
  <c r="BL1100" i="2"/>
  <c r="AM1100" i="2"/>
  <c r="AN1100" i="2" s="1"/>
  <c r="BH1100" i="2"/>
  <c r="AQ1099" i="2"/>
  <c r="AR1099" i="2" s="1"/>
  <c r="BJ1099" i="2"/>
  <c r="AU1098" i="2"/>
  <c r="AV1098" i="2" s="1"/>
  <c r="BL1098" i="2"/>
  <c r="AM1098" i="2"/>
  <c r="AN1098" i="2" s="1"/>
  <c r="BH1098" i="2"/>
  <c r="AU1097" i="2"/>
  <c r="AV1097" i="2" s="1"/>
  <c r="BL1097" i="2"/>
  <c r="AM1097" i="2"/>
  <c r="AN1097" i="2" s="1"/>
  <c r="BH1097" i="2"/>
  <c r="AQ1096" i="2"/>
  <c r="AR1096" i="2" s="1"/>
  <c r="BJ1096" i="2"/>
  <c r="AU1095" i="2"/>
  <c r="AV1095" i="2" s="1"/>
  <c r="BL1095" i="2"/>
  <c r="AM1095" i="2"/>
  <c r="AN1095" i="2" s="1"/>
  <c r="BH1095" i="2"/>
  <c r="AQ1094" i="2"/>
  <c r="AR1094" i="2" s="1"/>
  <c r="BJ1094" i="2"/>
  <c r="AU1093" i="2"/>
  <c r="AV1093" i="2" s="1"/>
  <c r="BL1093" i="2"/>
  <c r="AM1093" i="2"/>
  <c r="AN1093" i="2" s="1"/>
  <c r="BH1093" i="2"/>
  <c r="AQ1092" i="2"/>
  <c r="AR1092" i="2" s="1"/>
  <c r="BJ1092" i="2"/>
  <c r="AU1091" i="2"/>
  <c r="AV1091" i="2" s="1"/>
  <c r="BL1091" i="2"/>
  <c r="AM1091" i="2"/>
  <c r="AN1091" i="2" s="1"/>
  <c r="BH1091" i="2"/>
  <c r="AQ1090" i="2"/>
  <c r="AR1090" i="2" s="1"/>
  <c r="BJ1090" i="2"/>
  <c r="AU1089" i="2"/>
  <c r="AV1089" i="2" s="1"/>
  <c r="BL1089" i="2"/>
  <c r="AM1089" i="2"/>
  <c r="AN1089" i="2" s="1"/>
  <c r="BH1089" i="2"/>
  <c r="AQ1088" i="2"/>
  <c r="AR1088" i="2" s="1"/>
  <c r="BJ1088" i="2"/>
  <c r="AU1087" i="2"/>
  <c r="AV1087" i="2" s="1"/>
  <c r="BL1087" i="2"/>
  <c r="AM1087" i="2"/>
  <c r="AN1087" i="2" s="1"/>
  <c r="BH1087" i="2"/>
  <c r="AQ1086" i="2"/>
  <c r="AR1086" i="2" s="1"/>
  <c r="BJ1086" i="2"/>
  <c r="AQ1085" i="2"/>
  <c r="AR1085" i="2" s="1"/>
  <c r="BJ1085" i="2"/>
  <c r="AU1084" i="2"/>
  <c r="AV1084" i="2" s="1"/>
  <c r="BL1084" i="2"/>
  <c r="AM1084" i="2"/>
  <c r="AN1084" i="2" s="1"/>
  <c r="BH1084" i="2"/>
  <c r="AQ1083" i="2"/>
  <c r="AR1083" i="2" s="1"/>
  <c r="BJ1083" i="2"/>
  <c r="AQ1082" i="2"/>
  <c r="AR1082" i="2" s="1"/>
  <c r="BJ1082" i="2"/>
  <c r="AU1081" i="2"/>
  <c r="AV1081" i="2" s="1"/>
  <c r="BL1081" i="2"/>
  <c r="AM1081" i="2"/>
  <c r="AN1081" i="2" s="1"/>
  <c r="BH1081" i="2"/>
  <c r="AQ1080" i="2"/>
  <c r="AR1080" i="2" s="1"/>
  <c r="BJ1080" i="2"/>
  <c r="AU1079" i="2"/>
  <c r="AV1079" i="2" s="1"/>
  <c r="BL1079" i="2"/>
  <c r="AM1079" i="2"/>
  <c r="AN1079" i="2" s="1"/>
  <c r="BH1079" i="2"/>
  <c r="AQ1078" i="2"/>
  <c r="AR1078" i="2" s="1"/>
  <c r="BJ1078" i="2"/>
  <c r="AU1077" i="2"/>
  <c r="AV1077" i="2" s="1"/>
  <c r="BL1077" i="2"/>
  <c r="AM1077" i="2"/>
  <c r="AN1077" i="2" s="1"/>
  <c r="BH1077" i="2"/>
  <c r="AQ1076" i="2"/>
  <c r="AR1076" i="2" s="1"/>
  <c r="BJ1076" i="2"/>
  <c r="AU1075" i="2"/>
  <c r="AV1075" i="2" s="1"/>
  <c r="BL1075" i="2"/>
  <c r="AM1075" i="2"/>
  <c r="AN1075" i="2" s="1"/>
  <c r="BH1075" i="2"/>
  <c r="AQ1074" i="2"/>
  <c r="AR1074" i="2" s="1"/>
  <c r="BJ1074" i="2"/>
  <c r="AU1073" i="2"/>
  <c r="AV1073" i="2" s="1"/>
  <c r="BL1073" i="2"/>
  <c r="AM1073" i="2"/>
  <c r="AN1073" i="2" s="1"/>
  <c r="BH1073" i="2"/>
  <c r="AQ1072" i="2"/>
  <c r="AR1072" i="2" s="1"/>
  <c r="BJ1072" i="2"/>
  <c r="AU1071" i="2"/>
  <c r="AV1071" i="2" s="1"/>
  <c r="BL1071" i="2"/>
  <c r="AM1071" i="2"/>
  <c r="AN1071" i="2" s="1"/>
  <c r="BH1071" i="2"/>
  <c r="AQ1070" i="2"/>
  <c r="AR1070" i="2" s="1"/>
  <c r="BJ1070" i="2"/>
  <c r="AU1069" i="2"/>
  <c r="AV1069" i="2" s="1"/>
  <c r="BL1069" i="2"/>
  <c r="AM1069" i="2"/>
  <c r="AN1069" i="2" s="1"/>
  <c r="BH1069" i="2"/>
  <c r="AQ1068" i="2"/>
  <c r="AR1068" i="2" s="1"/>
  <c r="BJ1068" i="2"/>
  <c r="AU1067" i="2"/>
  <c r="AV1067" i="2" s="1"/>
  <c r="BL1067" i="2"/>
  <c r="AM1067" i="2"/>
  <c r="AN1067" i="2" s="1"/>
  <c r="BH1067" i="2"/>
  <c r="AQ1066" i="2"/>
  <c r="AR1066" i="2" s="1"/>
  <c r="BJ1066" i="2"/>
  <c r="AU1065" i="2"/>
  <c r="AV1065" i="2" s="1"/>
  <c r="BL1065" i="2"/>
  <c r="AM1065" i="2"/>
  <c r="AN1065" i="2" s="1"/>
  <c r="BH1065" i="2"/>
  <c r="AQ1064" i="2"/>
  <c r="AR1064" i="2" s="1"/>
  <c r="BJ1064" i="2"/>
  <c r="AU1063" i="2"/>
  <c r="AV1063" i="2" s="1"/>
  <c r="BL1063" i="2"/>
  <c r="AM1063" i="2"/>
  <c r="AN1063" i="2" s="1"/>
  <c r="BH1063" i="2"/>
  <c r="AQ1062" i="2"/>
  <c r="AR1062" i="2" s="1"/>
  <c r="BJ1062" i="2"/>
  <c r="AU1061" i="2"/>
  <c r="AV1061" i="2" s="1"/>
  <c r="BL1061" i="2"/>
  <c r="AM1061" i="2"/>
  <c r="AN1061" i="2" s="1"/>
  <c r="BH1061" i="2"/>
  <c r="AQ1060" i="2"/>
  <c r="AR1060" i="2" s="1"/>
  <c r="BJ1060" i="2"/>
  <c r="AU1059" i="2"/>
  <c r="AV1059" i="2" s="1"/>
  <c r="BL1059" i="2"/>
  <c r="AM1059" i="2"/>
  <c r="AN1059" i="2" s="1"/>
  <c r="BH1059" i="2"/>
  <c r="AQ1058" i="2"/>
  <c r="AR1058" i="2" s="1"/>
  <c r="BJ1058" i="2"/>
  <c r="AU1057" i="2"/>
  <c r="AV1057" i="2" s="1"/>
  <c r="BL1057" i="2"/>
  <c r="AM1057" i="2"/>
  <c r="AN1057" i="2" s="1"/>
  <c r="BH1057" i="2"/>
  <c r="AQ1056" i="2"/>
  <c r="AR1056" i="2" s="1"/>
  <c r="BJ1056" i="2"/>
  <c r="AU1055" i="2"/>
  <c r="AV1055" i="2" s="1"/>
  <c r="BL1055" i="2"/>
  <c r="AM1055" i="2"/>
  <c r="AN1055" i="2" s="1"/>
  <c r="BH1055" i="2"/>
  <c r="AQ1054" i="2"/>
  <c r="AR1054" i="2" s="1"/>
  <c r="BJ1054" i="2"/>
  <c r="AU1053" i="2"/>
  <c r="AV1053" i="2" s="1"/>
  <c r="BL1053" i="2"/>
  <c r="AM1053" i="2"/>
  <c r="AN1053" i="2" s="1"/>
  <c r="BH1053" i="2"/>
  <c r="AQ1052" i="2"/>
  <c r="AR1052" i="2" s="1"/>
  <c r="BJ1052" i="2"/>
  <c r="AU1051" i="2"/>
  <c r="AV1051" i="2" s="1"/>
  <c r="BL1051" i="2"/>
  <c r="AM1051" i="2"/>
  <c r="AN1051" i="2" s="1"/>
  <c r="BH1051" i="2"/>
  <c r="AQ1050" i="2"/>
  <c r="AR1050" i="2" s="1"/>
  <c r="BJ1050" i="2"/>
  <c r="AU1049" i="2"/>
  <c r="AV1049" i="2" s="1"/>
  <c r="BL1049" i="2"/>
  <c r="AM1049" i="2"/>
  <c r="AN1049" i="2" s="1"/>
  <c r="BH1049" i="2"/>
  <c r="AQ1048" i="2"/>
  <c r="AR1048" i="2" s="1"/>
  <c r="BJ1048" i="2"/>
  <c r="AU1047" i="2"/>
  <c r="AV1047" i="2" s="1"/>
  <c r="BL1047" i="2"/>
  <c r="AM1047" i="2"/>
  <c r="AN1047" i="2" s="1"/>
  <c r="BH1047" i="2"/>
  <c r="AQ1046" i="2"/>
  <c r="AR1046" i="2" s="1"/>
  <c r="BJ1046" i="2"/>
  <c r="AU1045" i="2"/>
  <c r="AV1045" i="2" s="1"/>
  <c r="BL1045" i="2"/>
  <c r="AM1045" i="2"/>
  <c r="AN1045" i="2" s="1"/>
  <c r="BH1045" i="2"/>
  <c r="AQ1044" i="2"/>
  <c r="AR1044" i="2" s="1"/>
  <c r="BJ1044" i="2"/>
  <c r="AU1043" i="2"/>
  <c r="AV1043" i="2" s="1"/>
  <c r="BL1043" i="2"/>
  <c r="AM1043" i="2"/>
  <c r="AN1043" i="2" s="1"/>
  <c r="BH1043" i="2"/>
  <c r="AQ1042" i="2"/>
  <c r="AR1042" i="2" s="1"/>
  <c r="BJ1042" i="2"/>
  <c r="AU1041" i="2"/>
  <c r="AV1041" i="2" s="1"/>
  <c r="BL1041" i="2"/>
  <c r="AM1041" i="2"/>
  <c r="AN1041" i="2" s="1"/>
  <c r="BH1041" i="2"/>
  <c r="AQ1040" i="2"/>
  <c r="AR1040" i="2" s="1"/>
  <c r="BJ1040" i="2"/>
  <c r="AU1039" i="2"/>
  <c r="AV1039" i="2" s="1"/>
  <c r="BL1039" i="2"/>
  <c r="AM1039" i="2"/>
  <c r="AN1039" i="2" s="1"/>
  <c r="BH1039" i="2"/>
  <c r="AQ1038" i="2"/>
  <c r="AR1038" i="2" s="1"/>
  <c r="BJ1038" i="2"/>
  <c r="AQ1037" i="2"/>
  <c r="AR1037" i="2" s="1"/>
  <c r="BJ1037" i="2"/>
  <c r="AQ1036" i="2"/>
  <c r="AR1036" i="2" s="1"/>
  <c r="BJ1036" i="2"/>
  <c r="AU1035" i="2"/>
  <c r="AV1035" i="2" s="1"/>
  <c r="BL1035" i="2"/>
  <c r="AM1035" i="2"/>
  <c r="AN1035" i="2" s="1"/>
  <c r="BH1035" i="2"/>
  <c r="AQ1034" i="2"/>
  <c r="AR1034" i="2" s="1"/>
  <c r="BJ1034" i="2"/>
  <c r="AU1033" i="2"/>
  <c r="AV1033" i="2" s="1"/>
  <c r="BL1033" i="2"/>
  <c r="AM1033" i="2"/>
  <c r="AN1033" i="2" s="1"/>
  <c r="BH1033" i="2"/>
  <c r="AQ1032" i="2"/>
  <c r="AR1032" i="2" s="1"/>
  <c r="BJ1032" i="2"/>
  <c r="AU1031" i="2"/>
  <c r="AV1031" i="2" s="1"/>
  <c r="BL1031" i="2"/>
  <c r="AM1031" i="2"/>
  <c r="AN1031" i="2" s="1"/>
  <c r="BH1031" i="2"/>
  <c r="AQ1030" i="2"/>
  <c r="AR1030" i="2" s="1"/>
  <c r="BJ1030" i="2"/>
  <c r="AU1029" i="2"/>
  <c r="AV1029" i="2" s="1"/>
  <c r="BL1029" i="2"/>
  <c r="AM1029" i="2"/>
  <c r="AN1029" i="2" s="1"/>
  <c r="BH1029" i="2"/>
  <c r="AQ1028" i="2"/>
  <c r="AR1028" i="2" s="1"/>
  <c r="BJ1028" i="2"/>
  <c r="AU1027" i="2"/>
  <c r="AV1027" i="2" s="1"/>
  <c r="BL1027" i="2"/>
  <c r="AM1027" i="2"/>
  <c r="AN1027" i="2" s="1"/>
  <c r="BH1027" i="2"/>
  <c r="AQ1026" i="2"/>
  <c r="AR1026" i="2" s="1"/>
  <c r="BJ1026" i="2"/>
  <c r="AU1025" i="2"/>
  <c r="AV1025" i="2" s="1"/>
  <c r="BL1025" i="2"/>
  <c r="AM1025" i="2"/>
  <c r="AN1025" i="2" s="1"/>
  <c r="BH1025" i="2"/>
  <c r="AQ1024" i="2"/>
  <c r="AR1024" i="2" s="1"/>
  <c r="BJ1024" i="2"/>
  <c r="AU1023" i="2"/>
  <c r="AV1023" i="2" s="1"/>
  <c r="BL1023" i="2"/>
  <c r="AM1023" i="2"/>
  <c r="AN1023" i="2" s="1"/>
  <c r="BH1023" i="2"/>
  <c r="AQ1022" i="2"/>
  <c r="AR1022" i="2" s="1"/>
  <c r="BJ1022" i="2"/>
  <c r="AU1021" i="2"/>
  <c r="AV1021" i="2" s="1"/>
  <c r="BL1021" i="2"/>
  <c r="AM1021" i="2"/>
  <c r="AN1021" i="2" s="1"/>
  <c r="BH1021" i="2"/>
  <c r="AQ1020" i="2"/>
  <c r="AR1020" i="2" s="1"/>
  <c r="BJ1020" i="2"/>
  <c r="AU1019" i="2"/>
  <c r="AV1019" i="2" s="1"/>
  <c r="BL1019" i="2"/>
  <c r="AM1019" i="2"/>
  <c r="AN1019" i="2" s="1"/>
  <c r="BH1019" i="2"/>
  <c r="AQ1018" i="2"/>
  <c r="AR1018" i="2" s="1"/>
  <c r="BJ1018" i="2"/>
  <c r="AU1017" i="2"/>
  <c r="AV1017" i="2" s="1"/>
  <c r="BL1017" i="2"/>
  <c r="AM1017" i="2"/>
  <c r="AN1017" i="2" s="1"/>
  <c r="BH1017" i="2"/>
  <c r="AQ1016" i="2"/>
  <c r="AR1016" i="2" s="1"/>
  <c r="BJ1016" i="2"/>
  <c r="AU1015" i="2"/>
  <c r="AV1015" i="2" s="1"/>
  <c r="BL1015" i="2"/>
  <c r="AM1015" i="2"/>
  <c r="AN1015" i="2" s="1"/>
  <c r="BH1015" i="2"/>
  <c r="AQ1014" i="2"/>
  <c r="AR1014" i="2" s="1"/>
  <c r="BJ1014" i="2"/>
  <c r="AU1013" i="2"/>
  <c r="AV1013" i="2" s="1"/>
  <c r="BL1013" i="2"/>
  <c r="AM1013" i="2"/>
  <c r="AN1013" i="2" s="1"/>
  <c r="BH1013" i="2"/>
  <c r="AQ1012" i="2"/>
  <c r="AR1012" i="2" s="1"/>
  <c r="BJ1012" i="2"/>
  <c r="AU1011" i="2"/>
  <c r="AV1011" i="2" s="1"/>
  <c r="BL1011" i="2"/>
  <c r="AM1011" i="2"/>
  <c r="AN1011" i="2" s="1"/>
  <c r="BH1011" i="2"/>
  <c r="AQ1163" i="2"/>
  <c r="AR1163" i="2" s="1"/>
  <c r="BJ1163" i="2"/>
  <c r="AU1160" i="2"/>
  <c r="AV1160" i="2" s="1"/>
  <c r="BL1160" i="2"/>
  <c r="AM1158" i="2"/>
  <c r="AN1158" i="2" s="1"/>
  <c r="BH1158" i="2"/>
  <c r="AU1154" i="2"/>
  <c r="AV1154" i="2" s="1"/>
  <c r="BL1154" i="2"/>
  <c r="AM1152" i="2"/>
  <c r="AN1152" i="2" s="1"/>
  <c r="BH1152" i="2"/>
  <c r="AQ1149" i="2"/>
  <c r="AR1149" i="2" s="1"/>
  <c r="BJ1149" i="2"/>
  <c r="AU1146" i="2"/>
  <c r="AV1146" i="2" s="1"/>
  <c r="BL1146" i="2"/>
  <c r="AM1144" i="2"/>
  <c r="AN1144" i="2" s="1"/>
  <c r="BH1144" i="2"/>
  <c r="AQ1141" i="2"/>
  <c r="AR1141" i="2" s="1"/>
  <c r="BJ1141" i="2"/>
  <c r="AQ1139" i="2"/>
  <c r="AR1139" i="2" s="1"/>
  <c r="BJ1139" i="2"/>
  <c r="AM1136" i="2"/>
  <c r="AN1136" i="2" s="1"/>
  <c r="BH1136" i="2"/>
  <c r="AQ1133" i="2"/>
  <c r="AR1133" i="2" s="1"/>
  <c r="BJ1133" i="2"/>
  <c r="AU1130" i="2"/>
  <c r="AV1130" i="2" s="1"/>
  <c r="BL1130" i="2"/>
  <c r="AU1128" i="2"/>
  <c r="AV1128" i="2" s="1"/>
  <c r="BL1128" i="2"/>
  <c r="AM1126" i="2"/>
  <c r="AN1126" i="2" s="1"/>
  <c r="BH1126" i="2"/>
  <c r="AM1124" i="2"/>
  <c r="AN1124" i="2" s="1"/>
  <c r="BH1124" i="2"/>
  <c r="AM1122" i="2"/>
  <c r="AN1122" i="2" s="1"/>
  <c r="BH1122" i="2"/>
  <c r="AU1120" i="2"/>
  <c r="AV1120" i="2" s="1"/>
  <c r="BL1120" i="2"/>
  <c r="AU1118" i="2"/>
  <c r="AV1118" i="2" s="1"/>
  <c r="BL1118" i="2"/>
  <c r="AQ1117" i="2"/>
  <c r="AR1117" i="2" s="1"/>
  <c r="BJ1117" i="2"/>
  <c r="AQ1115" i="2"/>
  <c r="AR1115" i="2" s="1"/>
  <c r="BJ1115" i="2"/>
  <c r="AM1114" i="2"/>
  <c r="AN1114" i="2" s="1"/>
  <c r="BH1114" i="2"/>
  <c r="AU1113" i="2"/>
  <c r="AV1113" i="2" s="1"/>
  <c r="BL1113" i="2"/>
  <c r="AQ1112" i="2"/>
  <c r="AR1112" i="2" s="1"/>
  <c r="BJ1112" i="2"/>
  <c r="AU1111" i="2"/>
  <c r="AV1111" i="2" s="1"/>
  <c r="BL1111" i="2"/>
  <c r="AU1109" i="2"/>
  <c r="AV1109" i="2" s="1"/>
  <c r="BL1109" i="2"/>
  <c r="AQ1108" i="2"/>
  <c r="AR1108" i="2" s="1"/>
  <c r="BJ1108" i="2"/>
  <c r="AM1107" i="2"/>
  <c r="AN1107" i="2" s="1"/>
  <c r="BH1107" i="2"/>
  <c r="AU1105" i="2"/>
  <c r="AV1105" i="2" s="1"/>
  <c r="BL1105" i="2"/>
  <c r="AQ1104" i="2"/>
  <c r="AR1104" i="2" s="1"/>
  <c r="BJ1104" i="2"/>
  <c r="AM1103" i="2"/>
  <c r="AN1103" i="2" s="1"/>
  <c r="BH1103" i="2"/>
  <c r="AM1101" i="2"/>
  <c r="AN1101" i="2" s="1"/>
  <c r="BH1101" i="2"/>
  <c r="AU1099" i="2"/>
  <c r="AV1099" i="2" s="1"/>
  <c r="BL1099" i="2"/>
  <c r="AQ1098" i="2"/>
  <c r="AR1098" i="2" s="1"/>
  <c r="BJ1098" i="2"/>
  <c r="AU1096" i="2"/>
  <c r="AV1096" i="2" s="1"/>
  <c r="BL1096" i="2"/>
  <c r="AQ1095" i="2"/>
  <c r="AR1095" i="2" s="1"/>
  <c r="BJ1095" i="2"/>
  <c r="AM1094" i="2"/>
  <c r="AN1094" i="2" s="1"/>
  <c r="BH1094" i="2"/>
  <c r="AU1092" i="2"/>
  <c r="AV1092" i="2" s="1"/>
  <c r="BL1092" i="2"/>
  <c r="AQ1091" i="2"/>
  <c r="AR1091" i="2" s="1"/>
  <c r="BJ1091" i="2"/>
  <c r="AM1090" i="2"/>
  <c r="AN1090" i="2" s="1"/>
  <c r="BH1090" i="2"/>
  <c r="AU1088" i="2"/>
  <c r="AV1088" i="2" s="1"/>
  <c r="BL1088" i="2"/>
  <c r="AQ1087" i="2"/>
  <c r="AR1087" i="2" s="1"/>
  <c r="BJ1087" i="2"/>
  <c r="AM1086" i="2"/>
  <c r="AN1086" i="2" s="1"/>
  <c r="BH1086" i="2"/>
  <c r="AU1085" i="2"/>
  <c r="AV1085" i="2" s="1"/>
  <c r="BL1085" i="2"/>
  <c r="AM1085" i="2"/>
  <c r="AN1085" i="2" s="1"/>
  <c r="BH1085" i="2"/>
  <c r="AQ1084" i="2"/>
  <c r="AR1084" i="2" s="1"/>
  <c r="BJ1084" i="2"/>
  <c r="AM1083" i="2"/>
  <c r="AN1083" i="2" s="1"/>
  <c r="BH1083" i="2"/>
  <c r="AS1160" i="2"/>
  <c r="AT1160" i="2" s="1"/>
  <c r="BK1160" i="2"/>
  <c r="AQ1010" i="2"/>
  <c r="AR1010" i="2" s="1"/>
  <c r="BJ1010" i="2"/>
  <c r="AS1163" i="2"/>
  <c r="AT1163" i="2" s="1"/>
  <c r="BK1163" i="2"/>
  <c r="AW1162" i="2"/>
  <c r="AX1162" i="2" s="1"/>
  <c r="BM1162" i="2"/>
  <c r="AO1162" i="2"/>
  <c r="AP1162" i="2" s="1"/>
  <c r="BI1162" i="2"/>
  <c r="AS1161" i="2"/>
  <c r="AT1161" i="2" s="1"/>
  <c r="BK1161" i="2"/>
  <c r="AW1160" i="2"/>
  <c r="AX1160" i="2" s="1"/>
  <c r="BM1160" i="2"/>
  <c r="AO1160" i="2"/>
  <c r="AP1160" i="2" s="1"/>
  <c r="BI1160" i="2"/>
  <c r="AS1159" i="2"/>
  <c r="AT1159" i="2" s="1"/>
  <c r="BK1159" i="2"/>
  <c r="AW1158" i="2"/>
  <c r="AX1158" i="2" s="1"/>
  <c r="BM1158" i="2"/>
  <c r="AO1158" i="2"/>
  <c r="AP1158" i="2" s="1"/>
  <c r="BI1158" i="2"/>
  <c r="AS1157" i="2"/>
  <c r="AT1157" i="2" s="1"/>
  <c r="BK1157" i="2"/>
  <c r="AW1156" i="2"/>
  <c r="AX1156" i="2" s="1"/>
  <c r="BM1156" i="2"/>
  <c r="AO1156" i="2"/>
  <c r="AP1156" i="2" s="1"/>
  <c r="BI1156" i="2"/>
  <c r="AS1155" i="2"/>
  <c r="AT1155" i="2" s="1"/>
  <c r="BK1155" i="2"/>
  <c r="AW1154" i="2"/>
  <c r="AX1154" i="2" s="1"/>
  <c r="BM1154" i="2"/>
  <c r="AO1154" i="2"/>
  <c r="AP1154" i="2" s="1"/>
  <c r="BI1154" i="2"/>
  <c r="AS1153" i="2"/>
  <c r="AT1153" i="2" s="1"/>
  <c r="BK1153" i="2"/>
  <c r="AW1152" i="2"/>
  <c r="AX1152" i="2" s="1"/>
  <c r="BM1152" i="2"/>
  <c r="AO1152" i="2"/>
  <c r="AP1152" i="2" s="1"/>
  <c r="BI1152" i="2"/>
  <c r="AS1151" i="2"/>
  <c r="AT1151" i="2" s="1"/>
  <c r="BK1151" i="2"/>
  <c r="AW1150" i="2"/>
  <c r="AX1150" i="2" s="1"/>
  <c r="BM1150" i="2"/>
  <c r="AO1150" i="2"/>
  <c r="AP1150" i="2" s="1"/>
  <c r="BI1150" i="2"/>
  <c r="AS1149" i="2"/>
  <c r="AT1149" i="2" s="1"/>
  <c r="BK1149" i="2"/>
  <c r="AW1148" i="2"/>
  <c r="AX1148" i="2" s="1"/>
  <c r="BM1148" i="2"/>
  <c r="AO1148" i="2"/>
  <c r="AP1148" i="2" s="1"/>
  <c r="BI1148" i="2"/>
  <c r="AS1147" i="2"/>
  <c r="AT1147" i="2" s="1"/>
  <c r="BK1147" i="2"/>
  <c r="AW1146" i="2"/>
  <c r="AX1146" i="2" s="1"/>
  <c r="BM1146" i="2"/>
  <c r="AO1146" i="2"/>
  <c r="AP1146" i="2" s="1"/>
  <c r="BI1146" i="2"/>
  <c r="AS1145" i="2"/>
  <c r="AT1145" i="2" s="1"/>
  <c r="BK1145" i="2"/>
  <c r="AW1144" i="2"/>
  <c r="AX1144" i="2" s="1"/>
  <c r="BM1144" i="2"/>
  <c r="AO1144" i="2"/>
  <c r="AP1144" i="2" s="1"/>
  <c r="BI1144" i="2"/>
  <c r="AS1143" i="2"/>
  <c r="AT1143" i="2" s="1"/>
  <c r="BK1143" i="2"/>
  <c r="AW1142" i="2"/>
  <c r="AX1142" i="2" s="1"/>
  <c r="BM1142" i="2"/>
  <c r="AO1142" i="2"/>
  <c r="AP1142" i="2" s="1"/>
  <c r="BI1142" i="2"/>
  <c r="AS1141" i="2"/>
  <c r="AT1141" i="2" s="1"/>
  <c r="BK1141" i="2"/>
  <c r="AW1140" i="2"/>
  <c r="AX1140" i="2" s="1"/>
  <c r="BM1140" i="2"/>
  <c r="AO1140" i="2"/>
  <c r="AP1140" i="2" s="1"/>
  <c r="BI1140" i="2"/>
  <c r="AS1139" i="2"/>
  <c r="AT1139" i="2" s="1"/>
  <c r="BK1139" i="2"/>
  <c r="AW1138" i="2"/>
  <c r="AX1138" i="2" s="1"/>
  <c r="BM1138" i="2"/>
  <c r="AO1138" i="2"/>
  <c r="AP1138" i="2" s="1"/>
  <c r="BI1138" i="2"/>
  <c r="AS1137" i="2"/>
  <c r="AT1137" i="2" s="1"/>
  <c r="BK1137" i="2"/>
  <c r="AW1136" i="2"/>
  <c r="AX1136" i="2" s="1"/>
  <c r="BM1136" i="2"/>
  <c r="AO1136" i="2"/>
  <c r="AP1136" i="2" s="1"/>
  <c r="BI1136" i="2"/>
  <c r="AS1135" i="2"/>
  <c r="AT1135" i="2" s="1"/>
  <c r="BK1135" i="2"/>
  <c r="AW1134" i="2"/>
  <c r="AX1134" i="2" s="1"/>
  <c r="BM1134" i="2"/>
  <c r="AO1134" i="2"/>
  <c r="AP1134" i="2" s="1"/>
  <c r="BI1134" i="2"/>
  <c r="AS1133" i="2"/>
  <c r="AT1133" i="2" s="1"/>
  <c r="BK1133" i="2"/>
  <c r="AW1132" i="2"/>
  <c r="AX1132" i="2" s="1"/>
  <c r="BM1132" i="2"/>
  <c r="AO1132" i="2"/>
  <c r="AP1132" i="2" s="1"/>
  <c r="BI1132" i="2"/>
  <c r="AS1131" i="2"/>
  <c r="AT1131" i="2" s="1"/>
  <c r="BK1131" i="2"/>
  <c r="AW1130" i="2"/>
  <c r="AX1130" i="2" s="1"/>
  <c r="BM1130" i="2"/>
  <c r="AO1130" i="2"/>
  <c r="AP1130" i="2" s="1"/>
  <c r="BI1130" i="2"/>
  <c r="AS1129" i="2"/>
  <c r="AT1129" i="2" s="1"/>
  <c r="BK1129" i="2"/>
  <c r="AW1128" i="2"/>
  <c r="AX1128" i="2" s="1"/>
  <c r="BM1128" i="2"/>
  <c r="AO1128" i="2"/>
  <c r="AP1128" i="2" s="1"/>
  <c r="BI1128" i="2"/>
  <c r="AS1127" i="2"/>
  <c r="AT1127" i="2" s="1"/>
  <c r="BK1127" i="2"/>
  <c r="AW1126" i="2"/>
  <c r="AX1126" i="2" s="1"/>
  <c r="BM1126" i="2"/>
  <c r="AO1126" i="2"/>
  <c r="AP1126" i="2" s="1"/>
  <c r="BI1126" i="2"/>
  <c r="AS1125" i="2"/>
  <c r="AT1125" i="2" s="1"/>
  <c r="BK1125" i="2"/>
  <c r="AW1124" i="2"/>
  <c r="AX1124" i="2" s="1"/>
  <c r="BM1124" i="2"/>
  <c r="AO1124" i="2"/>
  <c r="AP1124" i="2" s="1"/>
  <c r="BI1124" i="2"/>
  <c r="AS1123" i="2"/>
  <c r="AT1123" i="2" s="1"/>
  <c r="BK1123" i="2"/>
  <c r="AW1122" i="2"/>
  <c r="AX1122" i="2" s="1"/>
  <c r="BM1122" i="2"/>
  <c r="AO1122" i="2"/>
  <c r="AP1122" i="2" s="1"/>
  <c r="BI1122" i="2"/>
  <c r="AS1121" i="2"/>
  <c r="AT1121" i="2" s="1"/>
  <c r="BK1121" i="2"/>
  <c r="AW1120" i="2"/>
  <c r="AX1120" i="2" s="1"/>
  <c r="BM1120" i="2"/>
  <c r="AO1120" i="2"/>
  <c r="AP1120" i="2" s="1"/>
  <c r="BI1120" i="2"/>
  <c r="AS1119" i="2"/>
  <c r="AT1119" i="2" s="1"/>
  <c r="BK1119" i="2"/>
  <c r="AW1118" i="2"/>
  <c r="AX1118" i="2" s="1"/>
  <c r="BM1118" i="2"/>
  <c r="AO1118" i="2"/>
  <c r="AP1118" i="2" s="1"/>
  <c r="BI1118" i="2"/>
  <c r="AS1117" i="2"/>
  <c r="AT1117" i="2" s="1"/>
  <c r="BK1117" i="2"/>
  <c r="AW1116" i="2"/>
  <c r="AX1116" i="2" s="1"/>
  <c r="BM1116" i="2"/>
  <c r="AO1116" i="2"/>
  <c r="AP1116" i="2" s="1"/>
  <c r="BI1116" i="2"/>
  <c r="AS1115" i="2"/>
  <c r="AT1115" i="2" s="1"/>
  <c r="BK1115" i="2"/>
  <c r="AW1114" i="2"/>
  <c r="AX1114" i="2" s="1"/>
  <c r="BM1114" i="2"/>
  <c r="AO1114" i="2"/>
  <c r="AP1114" i="2" s="1"/>
  <c r="BI1114" i="2"/>
  <c r="AW1113" i="2"/>
  <c r="AX1113" i="2" s="1"/>
  <c r="BM1113" i="2"/>
  <c r="AO1113" i="2"/>
  <c r="AP1113" i="2" s="1"/>
  <c r="BI1113" i="2"/>
  <c r="AS1112" i="2"/>
  <c r="AT1112" i="2" s="1"/>
  <c r="BK1112" i="2"/>
  <c r="AW1111" i="2"/>
  <c r="AX1111" i="2" s="1"/>
  <c r="BM1111" i="2"/>
  <c r="AO1111" i="2"/>
  <c r="BI1111" i="2"/>
  <c r="AS1110" i="2"/>
  <c r="AT1110" i="2" s="1"/>
  <c r="BK1110" i="2"/>
  <c r="AW1109" i="2"/>
  <c r="AX1109" i="2" s="1"/>
  <c r="BM1109" i="2"/>
  <c r="AO1109" i="2"/>
  <c r="AP1109" i="2" s="1"/>
  <c r="BI1109" i="2"/>
  <c r="AS1108" i="2"/>
  <c r="AT1108" i="2" s="1"/>
  <c r="BK1108" i="2"/>
  <c r="AW1107" i="2"/>
  <c r="AX1107" i="2" s="1"/>
  <c r="BM1107" i="2"/>
  <c r="AO1107" i="2"/>
  <c r="AP1107" i="2" s="1"/>
  <c r="BI1107" i="2"/>
  <c r="AS1106" i="2"/>
  <c r="AT1106" i="2" s="1"/>
  <c r="BK1106" i="2"/>
  <c r="AW1105" i="2"/>
  <c r="AX1105" i="2" s="1"/>
  <c r="BM1105" i="2"/>
  <c r="AO1105" i="2"/>
  <c r="AP1105" i="2" s="1"/>
  <c r="BI1105" i="2"/>
  <c r="AS1104" i="2"/>
  <c r="AT1104" i="2" s="1"/>
  <c r="BK1104" i="2"/>
  <c r="AW1103" i="2"/>
  <c r="AX1103" i="2" s="1"/>
  <c r="BM1103" i="2"/>
  <c r="AO1103" i="2"/>
  <c r="AP1103" i="2" s="1"/>
  <c r="BI1103" i="2"/>
  <c r="AS1102" i="2"/>
  <c r="AT1102" i="2" s="1"/>
  <c r="BK1102" i="2"/>
  <c r="AW1101" i="2"/>
  <c r="AX1101" i="2" s="1"/>
  <c r="BM1101" i="2"/>
  <c r="AO1101" i="2"/>
  <c r="AP1101" i="2" s="1"/>
  <c r="BI1101" i="2"/>
  <c r="AS1100" i="2"/>
  <c r="AT1100" i="2" s="1"/>
  <c r="BK1100" i="2"/>
  <c r="AW1099" i="2"/>
  <c r="AX1099" i="2" s="1"/>
  <c r="BM1099" i="2"/>
  <c r="AO1099" i="2"/>
  <c r="AP1099" i="2" s="1"/>
  <c r="BI1099" i="2"/>
  <c r="AS1098" i="2"/>
  <c r="AT1098" i="2" s="1"/>
  <c r="BK1098" i="2"/>
  <c r="AS1097" i="2"/>
  <c r="AT1097" i="2" s="1"/>
  <c r="BK1097" i="2"/>
  <c r="AW1096" i="2"/>
  <c r="AX1096" i="2" s="1"/>
  <c r="BM1096" i="2"/>
  <c r="AO1096" i="2"/>
  <c r="AP1096" i="2" s="1"/>
  <c r="BI1096" i="2"/>
  <c r="AS1095" i="2"/>
  <c r="AT1095" i="2" s="1"/>
  <c r="BK1095" i="2"/>
  <c r="AW1094" i="2"/>
  <c r="AX1094" i="2" s="1"/>
  <c r="BM1094" i="2"/>
  <c r="AO1094" i="2"/>
  <c r="AP1094" i="2" s="1"/>
  <c r="BI1094" i="2"/>
  <c r="AS1093" i="2"/>
  <c r="AT1093" i="2" s="1"/>
  <c r="BK1093" i="2"/>
  <c r="AW1092" i="2"/>
  <c r="AX1092" i="2" s="1"/>
  <c r="BM1092" i="2"/>
  <c r="AO1092" i="2"/>
  <c r="AP1092" i="2" s="1"/>
  <c r="BI1092" i="2"/>
  <c r="AS1091" i="2"/>
  <c r="AT1091" i="2" s="1"/>
  <c r="BK1091" i="2"/>
  <c r="AW1090" i="2"/>
  <c r="AX1090" i="2" s="1"/>
  <c r="BM1090" i="2"/>
  <c r="AO1090" i="2"/>
  <c r="AP1090" i="2" s="1"/>
  <c r="BI1090" i="2"/>
  <c r="AS1089" i="2"/>
  <c r="AT1089" i="2" s="1"/>
  <c r="BK1089" i="2"/>
  <c r="AW1088" i="2"/>
  <c r="AX1088" i="2" s="1"/>
  <c r="BM1088" i="2"/>
  <c r="AO1088" i="2"/>
  <c r="BI1088" i="2"/>
  <c r="AS1087" i="2"/>
  <c r="AT1087" i="2" s="1"/>
  <c r="BK1087" i="2"/>
  <c r="AW1086" i="2"/>
  <c r="AX1086" i="2" s="1"/>
  <c r="BM1086" i="2"/>
  <c r="AO1086" i="2"/>
  <c r="AP1086" i="2" s="1"/>
  <c r="BI1086" i="2"/>
  <c r="AW1085" i="2"/>
  <c r="AX1085" i="2" s="1"/>
  <c r="BM1085" i="2"/>
  <c r="AO1085" i="2"/>
  <c r="AP1085" i="2" s="1"/>
  <c r="BI1085" i="2"/>
  <c r="AS1084" i="2"/>
  <c r="AT1084" i="2" s="1"/>
  <c r="BK1084" i="2"/>
  <c r="AW1083" i="2"/>
  <c r="AX1083" i="2" s="1"/>
  <c r="BM1083" i="2"/>
  <c r="AO1083" i="2"/>
  <c r="AP1083" i="2" s="1"/>
  <c r="BI1083" i="2"/>
  <c r="AW1082" i="2"/>
  <c r="AX1082" i="2" s="1"/>
  <c r="BM1082" i="2"/>
  <c r="AO1082" i="2"/>
  <c r="BI1082" i="2"/>
  <c r="AS1081" i="2"/>
  <c r="AT1081" i="2" s="1"/>
  <c r="BK1081" i="2"/>
  <c r="AW1080" i="2"/>
  <c r="AX1080" i="2" s="1"/>
  <c r="BM1080" i="2"/>
  <c r="AO1080" i="2"/>
  <c r="AP1080" i="2" s="1"/>
  <c r="BI1080" i="2"/>
  <c r="AS1079" i="2"/>
  <c r="AT1079" i="2" s="1"/>
  <c r="BK1079" i="2"/>
  <c r="AW1078" i="2"/>
  <c r="AX1078" i="2" s="1"/>
  <c r="BM1078" i="2"/>
  <c r="AO1078" i="2"/>
  <c r="AP1078" i="2" s="1"/>
  <c r="BI1078" i="2"/>
  <c r="AS1077" i="2"/>
  <c r="AT1077" i="2" s="1"/>
  <c r="BK1077" i="2"/>
  <c r="AW1076" i="2"/>
  <c r="AX1076" i="2" s="1"/>
  <c r="BM1076" i="2"/>
  <c r="AO1076" i="2"/>
  <c r="AP1076" i="2" s="1"/>
  <c r="BI1076" i="2"/>
  <c r="AS1075" i="2"/>
  <c r="AT1075" i="2" s="1"/>
  <c r="BK1075" i="2"/>
  <c r="AW1074" i="2"/>
  <c r="AX1074" i="2" s="1"/>
  <c r="BM1074" i="2"/>
  <c r="AO1074" i="2"/>
  <c r="BI1074" i="2"/>
  <c r="AS1073" i="2"/>
  <c r="AT1073" i="2" s="1"/>
  <c r="BK1073" i="2"/>
  <c r="AW1072" i="2"/>
  <c r="AX1072" i="2" s="1"/>
  <c r="BM1072" i="2"/>
  <c r="AO1072" i="2"/>
  <c r="AP1072" i="2" s="1"/>
  <c r="BI1072" i="2"/>
  <c r="AS1071" i="2"/>
  <c r="AT1071" i="2" s="1"/>
  <c r="BK1071" i="2"/>
  <c r="AW1070" i="2"/>
  <c r="AX1070" i="2" s="1"/>
  <c r="BM1070" i="2"/>
  <c r="AO1070" i="2"/>
  <c r="BI1070" i="2"/>
  <c r="AS1069" i="2"/>
  <c r="AT1069" i="2" s="1"/>
  <c r="BK1069" i="2"/>
  <c r="AW1068" i="2"/>
  <c r="AX1068" i="2" s="1"/>
  <c r="BM1068" i="2"/>
  <c r="AO1068" i="2"/>
  <c r="AP1068" i="2" s="1"/>
  <c r="BI1068" i="2"/>
  <c r="AS1067" i="2"/>
  <c r="AT1067" i="2" s="1"/>
  <c r="BK1067" i="2"/>
  <c r="AW1066" i="2"/>
  <c r="AX1066" i="2" s="1"/>
  <c r="BM1066" i="2"/>
  <c r="AO1066" i="2"/>
  <c r="BI1066" i="2"/>
  <c r="AS1065" i="2"/>
  <c r="AT1065" i="2" s="1"/>
  <c r="BK1065" i="2"/>
  <c r="AW1064" i="2"/>
  <c r="AX1064" i="2" s="1"/>
  <c r="BM1064" i="2"/>
  <c r="AO1064" i="2"/>
  <c r="AP1064" i="2" s="1"/>
  <c r="BI1064" i="2"/>
  <c r="AS1063" i="2"/>
  <c r="AT1063" i="2" s="1"/>
  <c r="BK1063" i="2"/>
  <c r="AW1062" i="2"/>
  <c r="AX1062" i="2" s="1"/>
  <c r="BM1062" i="2"/>
  <c r="AO1062" i="2"/>
  <c r="AP1062" i="2" s="1"/>
  <c r="BI1062" i="2"/>
  <c r="AS1061" i="2"/>
  <c r="AT1061" i="2" s="1"/>
  <c r="BK1061" i="2"/>
  <c r="AW1060" i="2"/>
  <c r="AX1060" i="2" s="1"/>
  <c r="BM1060" i="2"/>
  <c r="AO1060" i="2"/>
  <c r="AP1060" i="2" s="1"/>
  <c r="BI1060" i="2"/>
  <c r="AS1059" i="2"/>
  <c r="AT1059" i="2" s="1"/>
  <c r="BK1059" i="2"/>
  <c r="AW1058" i="2"/>
  <c r="AX1058" i="2" s="1"/>
  <c r="BM1058" i="2"/>
  <c r="AO1058" i="2"/>
  <c r="AP1058" i="2" s="1"/>
  <c r="BI1058" i="2"/>
  <c r="AS1057" i="2"/>
  <c r="AT1057" i="2" s="1"/>
  <c r="BK1057" i="2"/>
  <c r="AW1056" i="2"/>
  <c r="AX1056" i="2" s="1"/>
  <c r="BM1056" i="2"/>
  <c r="AO1056" i="2"/>
  <c r="AP1056" i="2" s="1"/>
  <c r="BI1056" i="2"/>
  <c r="AS1055" i="2"/>
  <c r="AT1055" i="2" s="1"/>
  <c r="BK1055" i="2"/>
  <c r="AW1054" i="2"/>
  <c r="AX1054" i="2" s="1"/>
  <c r="BM1054" i="2"/>
  <c r="AO1054" i="2"/>
  <c r="AP1054" i="2" s="1"/>
  <c r="BI1054" i="2"/>
  <c r="AS1053" i="2"/>
  <c r="AT1053" i="2" s="1"/>
  <c r="BK1053" i="2"/>
  <c r="AW1052" i="2"/>
  <c r="AX1052" i="2" s="1"/>
  <c r="BM1052" i="2"/>
  <c r="AO1052" i="2"/>
  <c r="BI1052" i="2"/>
  <c r="AS1051" i="2"/>
  <c r="AT1051" i="2" s="1"/>
  <c r="BK1051" i="2"/>
  <c r="AW1050" i="2"/>
  <c r="AX1050" i="2" s="1"/>
  <c r="BM1050" i="2"/>
  <c r="AO1050" i="2"/>
  <c r="BI1050" i="2"/>
  <c r="AS1049" i="2"/>
  <c r="AT1049" i="2" s="1"/>
  <c r="BK1049" i="2"/>
  <c r="AW1048" i="2"/>
  <c r="AX1048" i="2" s="1"/>
  <c r="BM1048" i="2"/>
  <c r="AO1048" i="2"/>
  <c r="BI1048" i="2"/>
  <c r="AS1047" i="2"/>
  <c r="AT1047" i="2" s="1"/>
  <c r="BK1047" i="2"/>
  <c r="AW1046" i="2"/>
  <c r="AX1046" i="2" s="1"/>
  <c r="BM1046" i="2"/>
  <c r="AO1046" i="2"/>
  <c r="AP1046" i="2" s="1"/>
  <c r="BI1046" i="2"/>
  <c r="AS1045" i="2"/>
  <c r="AT1045" i="2" s="1"/>
  <c r="BK1045" i="2"/>
  <c r="AW1044" i="2"/>
  <c r="AX1044" i="2" s="1"/>
  <c r="BM1044" i="2"/>
  <c r="AO1044" i="2"/>
  <c r="BI1044" i="2"/>
  <c r="AS1043" i="2"/>
  <c r="AT1043" i="2" s="1"/>
  <c r="BK1043" i="2"/>
  <c r="AW1042" i="2"/>
  <c r="AX1042" i="2" s="1"/>
  <c r="BM1042" i="2"/>
  <c r="AO1042" i="2"/>
  <c r="AP1042" i="2" s="1"/>
  <c r="BI1042" i="2"/>
  <c r="AS1041" i="2"/>
  <c r="AT1041" i="2" s="1"/>
  <c r="BK1041" i="2"/>
  <c r="AW1040" i="2"/>
  <c r="AX1040" i="2" s="1"/>
  <c r="BM1040" i="2"/>
  <c r="AO1040" i="2"/>
  <c r="AP1040" i="2" s="1"/>
  <c r="BI1040" i="2"/>
  <c r="AS1039" i="2"/>
  <c r="AT1039" i="2" s="1"/>
  <c r="BK1039" i="2"/>
  <c r="AW1038" i="2"/>
  <c r="AX1038" i="2" s="1"/>
  <c r="BM1038" i="2"/>
  <c r="AO1038" i="2"/>
  <c r="BI1038" i="2"/>
  <c r="AW1037" i="2"/>
  <c r="AX1037" i="2" s="1"/>
  <c r="BM1037" i="2"/>
  <c r="AO1037" i="2"/>
  <c r="AP1037" i="2" s="1"/>
  <c r="BI1037" i="2"/>
  <c r="AW1036" i="2"/>
  <c r="AX1036" i="2" s="1"/>
  <c r="BM1036" i="2"/>
  <c r="AO1036" i="2"/>
  <c r="AP1036" i="2" s="1"/>
  <c r="BI1036" i="2"/>
  <c r="AS1035" i="2"/>
  <c r="AT1035" i="2" s="1"/>
  <c r="BK1035" i="2"/>
  <c r="AW1034" i="2"/>
  <c r="AX1034" i="2" s="1"/>
  <c r="BM1034" i="2"/>
  <c r="AO1034" i="2"/>
  <c r="AP1034" i="2" s="1"/>
  <c r="BI1034" i="2"/>
  <c r="AS1033" i="2"/>
  <c r="AT1033" i="2" s="1"/>
  <c r="BK1033" i="2"/>
  <c r="AW1032" i="2"/>
  <c r="AX1032" i="2" s="1"/>
  <c r="BM1032" i="2"/>
  <c r="AO1032" i="2"/>
  <c r="AP1032" i="2" s="1"/>
  <c r="BI1032" i="2"/>
  <c r="AS1031" i="2"/>
  <c r="AT1031" i="2" s="1"/>
  <c r="BK1031" i="2"/>
  <c r="AW1030" i="2"/>
  <c r="AX1030" i="2" s="1"/>
  <c r="BM1030" i="2"/>
  <c r="AO1030" i="2"/>
  <c r="AP1030" i="2" s="1"/>
  <c r="BI1030" i="2"/>
  <c r="AS1029" i="2"/>
  <c r="AT1029" i="2" s="1"/>
  <c r="BK1029" i="2"/>
  <c r="AW1028" i="2"/>
  <c r="AX1028" i="2" s="1"/>
  <c r="BM1028" i="2"/>
  <c r="AO1028" i="2"/>
  <c r="AP1028" i="2" s="1"/>
  <c r="BI1028" i="2"/>
  <c r="AS1027" i="2"/>
  <c r="AT1027" i="2" s="1"/>
  <c r="BK1027" i="2"/>
  <c r="AW1026" i="2"/>
  <c r="AX1026" i="2" s="1"/>
  <c r="BM1026" i="2"/>
  <c r="AO1026" i="2"/>
  <c r="AP1026" i="2" s="1"/>
  <c r="BI1026" i="2"/>
  <c r="AS1025" i="2"/>
  <c r="AT1025" i="2" s="1"/>
  <c r="BK1025" i="2"/>
  <c r="AW1024" i="2"/>
  <c r="AX1024" i="2" s="1"/>
  <c r="BM1024" i="2"/>
  <c r="AO1024" i="2"/>
  <c r="AP1024" i="2" s="1"/>
  <c r="BI1024" i="2"/>
  <c r="AS1023" i="2"/>
  <c r="AT1023" i="2" s="1"/>
  <c r="BK1023" i="2"/>
  <c r="AW1022" i="2"/>
  <c r="AX1022" i="2" s="1"/>
  <c r="BM1022" i="2"/>
  <c r="AO1022" i="2"/>
  <c r="AP1022" i="2" s="1"/>
  <c r="BI1022" i="2"/>
  <c r="AS1021" i="2"/>
  <c r="AT1021" i="2" s="1"/>
  <c r="BK1021" i="2"/>
  <c r="AW1020" i="2"/>
  <c r="AX1020" i="2" s="1"/>
  <c r="BM1020" i="2"/>
  <c r="AO1020" i="2"/>
  <c r="AP1020" i="2" s="1"/>
  <c r="BI1020" i="2"/>
  <c r="AS1019" i="2"/>
  <c r="AT1019" i="2" s="1"/>
  <c r="BK1019" i="2"/>
  <c r="AW1018" i="2"/>
  <c r="AX1018" i="2" s="1"/>
  <c r="BM1018" i="2"/>
  <c r="AO1018" i="2"/>
  <c r="AP1018" i="2" s="1"/>
  <c r="BI1018" i="2"/>
  <c r="AS1017" i="2"/>
  <c r="AT1017" i="2" s="1"/>
  <c r="BK1017" i="2"/>
  <c r="AW1016" i="2"/>
  <c r="AX1016" i="2" s="1"/>
  <c r="BM1016" i="2"/>
  <c r="AO1016" i="2"/>
  <c r="AP1016" i="2" s="1"/>
  <c r="BI1016" i="2"/>
  <c r="AS1015" i="2"/>
  <c r="AT1015" i="2" s="1"/>
  <c r="BK1015" i="2"/>
  <c r="AW1014" i="2"/>
  <c r="AX1014" i="2" s="1"/>
  <c r="BM1014" i="2"/>
  <c r="AO1014" i="2"/>
  <c r="AP1014" i="2" s="1"/>
  <c r="BI1014" i="2"/>
  <c r="AS1013" i="2"/>
  <c r="AT1013" i="2" s="1"/>
  <c r="BK1013" i="2"/>
  <c r="AW1012" i="2"/>
  <c r="AX1012" i="2" s="1"/>
  <c r="BM1012" i="2"/>
  <c r="AO1012" i="2"/>
  <c r="AP1012" i="2" s="1"/>
  <c r="BI1012" i="2"/>
  <c r="AS1011" i="2"/>
  <c r="AT1011" i="2" s="1"/>
  <c r="BK1011" i="2"/>
  <c r="AZ1141" i="2"/>
  <c r="AZ1164" i="2"/>
  <c r="AP1164" i="2"/>
  <c r="BA1164" i="2" s="1"/>
  <c r="AN1150" i="2"/>
  <c r="AN1146" i="2"/>
  <c r="AN1142" i="2"/>
  <c r="AN1140" i="2"/>
  <c r="AN1134" i="2"/>
  <c r="AN1130" i="2"/>
  <c r="AN1118" i="2"/>
  <c r="AN1113" i="2"/>
  <c r="AN1109" i="2"/>
  <c r="AN1099" i="2"/>
  <c r="AN1092" i="2"/>
  <c r="AN1078" i="2"/>
  <c r="AN1062" i="2"/>
  <c r="AN1056" i="2"/>
  <c r="AN1052" i="2"/>
  <c r="AN1050" i="2"/>
  <c r="AN1046" i="2"/>
  <c r="AN1040" i="2"/>
  <c r="AN1037" i="2"/>
  <c r="AN1034" i="2"/>
  <c r="AN1026" i="2"/>
  <c r="AN1020" i="2"/>
  <c r="AR1017" i="2"/>
  <c r="AR1015" i="2"/>
  <c r="AR1013" i="2"/>
  <c r="AN1012" i="2"/>
  <c r="AP1115" i="2"/>
  <c r="AI827" i="2"/>
  <c r="AJ827" i="2"/>
  <c r="AI828" i="2"/>
  <c r="AJ828" i="2"/>
  <c r="AI830" i="2"/>
  <c r="AJ830" i="2"/>
  <c r="AI831" i="2"/>
  <c r="AJ831" i="2"/>
  <c r="AI832" i="2"/>
  <c r="AJ832" i="2"/>
  <c r="AI833" i="2"/>
  <c r="AJ833" i="2"/>
  <c r="AI834" i="2"/>
  <c r="AJ834" i="2"/>
  <c r="AI835" i="2"/>
  <c r="AJ835" i="2"/>
  <c r="AI836" i="2"/>
  <c r="AJ836" i="2"/>
  <c r="AI837" i="2"/>
  <c r="AJ837" i="2"/>
  <c r="AI838" i="2"/>
  <c r="AJ838" i="2"/>
  <c r="AI840" i="2"/>
  <c r="AJ840" i="2"/>
  <c r="AI845" i="2"/>
  <c r="AJ845" i="2"/>
  <c r="AI846" i="2"/>
  <c r="AJ846" i="2"/>
  <c r="AI848" i="2"/>
  <c r="AJ848" i="2"/>
  <c r="AI849" i="2"/>
  <c r="AJ849" i="2"/>
  <c r="AI850" i="2"/>
  <c r="AJ850" i="2"/>
  <c r="AI851" i="2"/>
  <c r="AJ851" i="2"/>
  <c r="AI852" i="2"/>
  <c r="AJ852" i="2"/>
  <c r="AI853" i="2"/>
  <c r="AJ853" i="2"/>
  <c r="AI856" i="2"/>
  <c r="AJ856" i="2"/>
  <c r="AI857" i="2"/>
  <c r="AJ857" i="2"/>
  <c r="AI858" i="2"/>
  <c r="AJ858" i="2"/>
  <c r="AI864" i="2"/>
  <c r="AJ864" i="2"/>
  <c r="AI883" i="2"/>
  <c r="AJ883" i="2"/>
  <c r="AI886" i="2"/>
  <c r="AJ886" i="2"/>
  <c r="AI888" i="2"/>
  <c r="AJ888" i="2"/>
  <c r="AI894" i="2"/>
  <c r="AJ894" i="2"/>
  <c r="AI895" i="2"/>
  <c r="AJ895" i="2"/>
  <c r="AI896" i="2"/>
  <c r="AJ896" i="2"/>
  <c r="AI897" i="2"/>
  <c r="AJ897" i="2"/>
  <c r="AI900" i="2"/>
  <c r="AJ900" i="2"/>
  <c r="AI901" i="2"/>
  <c r="AJ901" i="2"/>
  <c r="AI902" i="2"/>
  <c r="AJ902" i="2"/>
  <c r="AI903" i="2"/>
  <c r="AJ903" i="2"/>
  <c r="AI904" i="2"/>
  <c r="AJ904" i="2"/>
  <c r="AI907" i="2"/>
  <c r="AJ907" i="2"/>
  <c r="AI908" i="2"/>
  <c r="AJ908" i="2"/>
  <c r="AI910" i="2"/>
  <c r="AJ910" i="2"/>
  <c r="AI914" i="2"/>
  <c r="AJ914" i="2"/>
  <c r="AI915" i="2"/>
  <c r="AJ915" i="2"/>
  <c r="AI916" i="2"/>
  <c r="AJ916" i="2"/>
  <c r="AI920" i="2"/>
  <c r="AJ920" i="2"/>
  <c r="AI922" i="2"/>
  <c r="AJ922" i="2"/>
  <c r="AI926" i="2"/>
  <c r="AJ926" i="2"/>
  <c r="AI927" i="2"/>
  <c r="AJ927" i="2"/>
  <c r="AI930" i="2"/>
  <c r="AJ930" i="2"/>
  <c r="AI934" i="2"/>
  <c r="AJ934" i="2"/>
  <c r="AI935" i="2"/>
  <c r="AJ935" i="2"/>
  <c r="AI944" i="2"/>
  <c r="AJ944" i="2"/>
  <c r="AI945" i="2"/>
  <c r="AJ945" i="2"/>
  <c r="AI946" i="2"/>
  <c r="AJ946" i="2"/>
  <c r="AI947" i="2"/>
  <c r="AJ947" i="2"/>
  <c r="AI948" i="2"/>
  <c r="AJ948" i="2"/>
  <c r="AI951" i="2"/>
  <c r="AJ951" i="2"/>
  <c r="AI952" i="2"/>
  <c r="AJ952" i="2"/>
  <c r="AI825" i="2"/>
  <c r="AJ825" i="2"/>
  <c r="AI826" i="2"/>
  <c r="AJ826" i="2"/>
  <c r="AI829" i="2"/>
  <c r="AJ829" i="2"/>
  <c r="AI842" i="2"/>
  <c r="AJ842" i="2"/>
  <c r="AI847" i="2"/>
  <c r="AJ847" i="2"/>
  <c r="AI906" i="2"/>
  <c r="AJ906" i="2"/>
  <c r="AI911" i="2"/>
  <c r="AJ911" i="2"/>
  <c r="AI912" i="2"/>
  <c r="AJ912" i="2"/>
  <c r="AI956" i="2"/>
  <c r="AJ956" i="2"/>
  <c r="AI958" i="2"/>
  <c r="AJ958" i="2"/>
  <c r="AI959" i="2"/>
  <c r="AJ959" i="2"/>
  <c r="AI974" i="2"/>
  <c r="AJ974" i="2"/>
  <c r="AI978" i="2"/>
  <c r="AJ978" i="2"/>
  <c r="AI979" i="2"/>
  <c r="AJ979" i="2"/>
  <c r="AI983" i="2"/>
  <c r="AJ983" i="2"/>
  <c r="AI986" i="2"/>
  <c r="AJ986" i="2"/>
  <c r="AI862" i="2"/>
  <c r="AJ862" i="2"/>
  <c r="AI865" i="2"/>
  <c r="AJ865" i="2"/>
  <c r="AI866" i="2"/>
  <c r="AJ866" i="2"/>
  <c r="AI882" i="2"/>
  <c r="AJ882" i="2"/>
  <c r="AI885" i="2"/>
  <c r="AJ885" i="2"/>
  <c r="AI905" i="2"/>
  <c r="AJ905" i="2"/>
  <c r="AI909" i="2"/>
  <c r="AJ909" i="2"/>
  <c r="AI913" i="2"/>
  <c r="AJ913" i="2"/>
  <c r="AI917" i="2"/>
  <c r="AJ917" i="2"/>
  <c r="AI955" i="2"/>
  <c r="AJ955" i="2"/>
  <c r="AI957" i="2"/>
  <c r="AJ957" i="2"/>
  <c r="AI961" i="2"/>
  <c r="AJ961" i="2"/>
  <c r="AI977" i="2"/>
  <c r="AJ977" i="2"/>
  <c r="AI980" i="2"/>
  <c r="AJ980" i="2"/>
  <c r="AI981" i="2"/>
  <c r="AJ981" i="2"/>
  <c r="AI982" i="2"/>
  <c r="AJ982" i="2"/>
  <c r="AI984" i="2"/>
  <c r="AJ984" i="2"/>
  <c r="AI985" i="2"/>
  <c r="AJ985" i="2"/>
  <c r="AI861" i="2"/>
  <c r="AJ861" i="2"/>
  <c r="AI921" i="2"/>
  <c r="AJ921" i="2"/>
  <c r="AI941" i="2"/>
  <c r="AJ941" i="2"/>
  <c r="AI876" i="2"/>
  <c r="AJ876" i="2"/>
  <c r="AI877" i="2"/>
  <c r="AJ877" i="2"/>
  <c r="AI878" i="2"/>
  <c r="AJ878" i="2"/>
  <c r="AI893" i="2"/>
  <c r="AJ893" i="2"/>
  <c r="AI919" i="2"/>
  <c r="AJ919" i="2"/>
  <c r="AI924" i="2"/>
  <c r="AJ924" i="2"/>
  <c r="AI928" i="2"/>
  <c r="AJ928" i="2"/>
  <c r="AI929" i="2"/>
  <c r="AJ929" i="2"/>
  <c r="AI931" i="2"/>
  <c r="AJ931" i="2"/>
  <c r="AI932" i="2"/>
  <c r="AJ932" i="2"/>
  <c r="AI933" i="2"/>
  <c r="AJ933" i="2"/>
  <c r="AI937" i="2"/>
  <c r="AJ937" i="2"/>
  <c r="AI938" i="2"/>
  <c r="AJ938" i="2"/>
  <c r="AI949" i="2"/>
  <c r="AJ949" i="2"/>
  <c r="AI950" i="2"/>
  <c r="AJ950" i="2"/>
  <c r="AI954" i="2"/>
  <c r="AJ954" i="2"/>
  <c r="AI987" i="2"/>
  <c r="AJ987" i="2"/>
  <c r="AI988" i="2"/>
  <c r="AJ988" i="2"/>
  <c r="AI820" i="2"/>
  <c r="AJ820" i="2"/>
  <c r="AI822" i="2"/>
  <c r="AJ822" i="2"/>
  <c r="AI891" i="2"/>
  <c r="AJ891" i="2"/>
  <c r="AI892" i="2"/>
  <c r="AJ892" i="2"/>
  <c r="AI899" i="2"/>
  <c r="AJ899" i="2"/>
  <c r="AI963" i="2"/>
  <c r="AJ963" i="2"/>
  <c r="AI964" i="2"/>
  <c r="AJ964" i="2"/>
  <c r="AI965" i="2"/>
  <c r="AJ965" i="2"/>
  <c r="AI968" i="2"/>
  <c r="AJ968" i="2"/>
  <c r="AI969" i="2"/>
  <c r="AJ969" i="2"/>
  <c r="AI973" i="2"/>
  <c r="AJ973" i="2"/>
  <c r="AI889" i="2"/>
  <c r="AJ889" i="2"/>
  <c r="AI890" i="2"/>
  <c r="AJ890" i="2"/>
  <c r="AI962" i="2"/>
  <c r="AJ962" i="2"/>
  <c r="AI966" i="2"/>
  <c r="AJ966" i="2"/>
  <c r="AI967" i="2"/>
  <c r="AJ967" i="2"/>
  <c r="AI970" i="2"/>
  <c r="AJ970" i="2"/>
  <c r="AI971" i="2"/>
  <c r="AJ971" i="2"/>
  <c r="AI972" i="2"/>
  <c r="AJ972" i="2"/>
  <c r="AI867" i="2"/>
  <c r="AJ867" i="2"/>
  <c r="AI868" i="2"/>
  <c r="AJ868" i="2"/>
  <c r="AI870" i="2"/>
  <c r="AJ870" i="2"/>
  <c r="AI871" i="2"/>
  <c r="AJ871" i="2"/>
  <c r="AI874" i="2"/>
  <c r="AJ874" i="2"/>
  <c r="AI873" i="2"/>
  <c r="AJ873" i="2"/>
  <c r="AI872" i="2"/>
  <c r="AJ872" i="2"/>
  <c r="AI875" i="2"/>
  <c r="AJ875" i="2"/>
  <c r="AI869" i="2"/>
  <c r="AJ869" i="2"/>
  <c r="AI817" i="2"/>
  <c r="AJ817" i="2"/>
  <c r="AI823" i="2"/>
  <c r="AJ823" i="2"/>
  <c r="AI824" i="2"/>
  <c r="AJ824" i="2"/>
  <c r="AI839" i="2"/>
  <c r="AJ839" i="2"/>
  <c r="AI843" i="2"/>
  <c r="AJ843" i="2"/>
  <c r="AI855" i="2"/>
  <c r="AJ855" i="2"/>
  <c r="AI859" i="2"/>
  <c r="AJ859" i="2"/>
  <c r="AI860" i="2"/>
  <c r="AJ860" i="2"/>
  <c r="AI997" i="2"/>
  <c r="AJ997" i="2"/>
  <c r="AI1009" i="2"/>
  <c r="AJ1009" i="2"/>
  <c r="AI995" i="2"/>
  <c r="AJ995" i="2"/>
  <c r="AI996" i="2"/>
  <c r="AJ996" i="2"/>
  <c r="AI1007" i="2"/>
  <c r="AJ1007" i="2"/>
  <c r="AI1008" i="2"/>
  <c r="AJ1008" i="2"/>
  <c r="AI1004" i="2"/>
  <c r="AJ1004" i="2"/>
  <c r="AI998" i="2"/>
  <c r="AJ998" i="2"/>
  <c r="AI1005" i="2"/>
  <c r="AJ1005" i="2"/>
  <c r="AI1002" i="2"/>
  <c r="AJ1002" i="2"/>
  <c r="AI1003" i="2"/>
  <c r="AJ1003" i="2"/>
  <c r="AI999" i="2"/>
  <c r="AJ999" i="2"/>
  <c r="AI991" i="2"/>
  <c r="AJ991" i="2"/>
  <c r="AI992" i="2"/>
  <c r="AJ992" i="2"/>
  <c r="AI993" i="2"/>
  <c r="AJ993" i="2"/>
  <c r="AI1000" i="2"/>
  <c r="AJ1000" i="2"/>
  <c r="AI990" i="2"/>
  <c r="AJ990" i="2"/>
  <c r="AI1001" i="2"/>
  <c r="AJ1001" i="2"/>
  <c r="AI989" i="2"/>
  <c r="AJ989" i="2"/>
  <c r="AI881" i="2"/>
  <c r="AJ881" i="2"/>
  <c r="AI960" i="2"/>
  <c r="AJ960" i="2"/>
  <c r="AI898" i="2"/>
  <c r="AJ898" i="2"/>
  <c r="AI975" i="2"/>
  <c r="AJ975" i="2"/>
  <c r="AI976" i="2"/>
  <c r="AJ976" i="2"/>
  <c r="AI925" i="2"/>
  <c r="AJ925" i="2"/>
  <c r="AI936" i="2"/>
  <c r="AJ936" i="2"/>
  <c r="AI953" i="2"/>
  <c r="AJ953" i="2"/>
  <c r="AI879" i="2"/>
  <c r="AJ879" i="2"/>
  <c r="AI880" i="2"/>
  <c r="AJ880" i="2"/>
  <c r="AI816" i="2"/>
  <c r="AJ816" i="2"/>
  <c r="AI818" i="2"/>
  <c r="AJ818" i="2"/>
  <c r="AI821" i="2"/>
  <c r="AJ821" i="2"/>
  <c r="AI841" i="2"/>
  <c r="AJ841" i="2"/>
  <c r="AI844" i="2"/>
  <c r="AJ844" i="2"/>
  <c r="AI854" i="2"/>
  <c r="AJ854" i="2"/>
  <c r="AI884" i="2"/>
  <c r="AJ884" i="2"/>
  <c r="AI887" i="2"/>
  <c r="AJ887" i="2"/>
  <c r="AI918" i="2"/>
  <c r="AJ918" i="2"/>
  <c r="AI939" i="2"/>
  <c r="AJ939" i="2"/>
  <c r="AI940" i="2"/>
  <c r="AJ940" i="2"/>
  <c r="AI942" i="2"/>
  <c r="AJ942" i="2"/>
  <c r="AI943" i="2"/>
  <c r="AJ943" i="2"/>
  <c r="AI863" i="2"/>
  <c r="AJ863" i="2"/>
  <c r="AI994" i="2"/>
  <c r="AJ994" i="2"/>
  <c r="AI1006" i="2"/>
  <c r="AJ1006" i="2"/>
  <c r="AI923" i="2"/>
  <c r="AJ923" i="2"/>
  <c r="AJ819" i="2"/>
  <c r="AI819" i="2"/>
  <c r="AD923" i="2"/>
  <c r="AC923" i="2"/>
  <c r="AB923" i="2"/>
  <c r="AA923" i="2"/>
  <c r="Z923" i="2"/>
  <c r="Y923" i="2"/>
  <c r="AD1006" i="2"/>
  <c r="AC1006" i="2"/>
  <c r="AB1006" i="2"/>
  <c r="AA1006" i="2"/>
  <c r="Z1006" i="2"/>
  <c r="Y1006" i="2"/>
  <c r="AD994" i="2"/>
  <c r="AC994" i="2"/>
  <c r="AB994" i="2"/>
  <c r="AA994" i="2"/>
  <c r="Z994" i="2"/>
  <c r="Y994" i="2"/>
  <c r="AD863" i="2"/>
  <c r="AC863" i="2"/>
  <c r="AB863" i="2"/>
  <c r="AA863" i="2"/>
  <c r="Z863" i="2"/>
  <c r="Y863" i="2"/>
  <c r="AD943" i="2"/>
  <c r="AC943" i="2"/>
  <c r="AB943" i="2"/>
  <c r="AA943" i="2"/>
  <c r="Z943" i="2"/>
  <c r="Y943" i="2"/>
  <c r="AD942" i="2"/>
  <c r="AC942" i="2"/>
  <c r="AB942" i="2"/>
  <c r="AA942" i="2"/>
  <c r="Z942" i="2"/>
  <c r="Y942" i="2"/>
  <c r="AD940" i="2"/>
  <c r="AC940" i="2"/>
  <c r="AB940" i="2"/>
  <c r="AA940" i="2"/>
  <c r="Z940" i="2"/>
  <c r="Y940" i="2"/>
  <c r="AD939" i="2"/>
  <c r="AC939" i="2"/>
  <c r="AB939" i="2"/>
  <c r="AA939" i="2"/>
  <c r="Z939" i="2"/>
  <c r="Y939" i="2"/>
  <c r="AD918" i="2"/>
  <c r="AC918" i="2"/>
  <c r="AB918" i="2"/>
  <c r="AA918" i="2"/>
  <c r="Z918" i="2"/>
  <c r="Y918" i="2"/>
  <c r="AD887" i="2"/>
  <c r="AC887" i="2"/>
  <c r="AB887" i="2"/>
  <c r="AA887" i="2"/>
  <c r="Z887" i="2"/>
  <c r="Y887" i="2"/>
  <c r="AD884" i="2"/>
  <c r="AC884" i="2"/>
  <c r="AB884" i="2"/>
  <c r="AA884" i="2"/>
  <c r="Z884" i="2"/>
  <c r="Y884" i="2"/>
  <c r="AD854" i="2"/>
  <c r="AC854" i="2"/>
  <c r="AB854" i="2"/>
  <c r="AA854" i="2"/>
  <c r="Z854" i="2"/>
  <c r="Y854" i="2"/>
  <c r="AD844" i="2"/>
  <c r="AC844" i="2"/>
  <c r="AB844" i="2"/>
  <c r="AA844" i="2"/>
  <c r="Z844" i="2"/>
  <c r="Y844" i="2"/>
  <c r="AD841" i="2"/>
  <c r="AC841" i="2"/>
  <c r="AB841" i="2"/>
  <c r="AA841" i="2"/>
  <c r="Z841" i="2"/>
  <c r="Y841" i="2"/>
  <c r="AD821" i="2"/>
  <c r="AC821" i="2"/>
  <c r="AB821" i="2"/>
  <c r="AA821" i="2"/>
  <c r="Z821" i="2"/>
  <c r="Y821" i="2"/>
  <c r="AD818" i="2"/>
  <c r="AC818" i="2"/>
  <c r="AB818" i="2"/>
  <c r="AA818" i="2"/>
  <c r="Z818" i="2"/>
  <c r="Y818" i="2"/>
  <c r="AD816" i="2"/>
  <c r="AC816" i="2"/>
  <c r="AB816" i="2"/>
  <c r="AA816" i="2"/>
  <c r="Z816" i="2"/>
  <c r="Y816" i="2"/>
  <c r="AD880" i="2"/>
  <c r="AC880" i="2"/>
  <c r="AB880" i="2"/>
  <c r="AA880" i="2"/>
  <c r="Z880" i="2"/>
  <c r="Y880" i="2"/>
  <c r="AD879" i="2"/>
  <c r="AC879" i="2"/>
  <c r="AB879" i="2"/>
  <c r="AA879" i="2"/>
  <c r="Z879" i="2"/>
  <c r="Y879" i="2"/>
  <c r="AD953" i="2"/>
  <c r="AC953" i="2"/>
  <c r="AB953" i="2"/>
  <c r="AA953" i="2"/>
  <c r="Z953" i="2"/>
  <c r="Y953" i="2"/>
  <c r="AD936" i="2"/>
  <c r="AC936" i="2"/>
  <c r="AB936" i="2"/>
  <c r="AA936" i="2"/>
  <c r="Z936" i="2"/>
  <c r="Y936" i="2"/>
  <c r="AD925" i="2"/>
  <c r="AC925" i="2"/>
  <c r="AB925" i="2"/>
  <c r="AA925" i="2"/>
  <c r="Z925" i="2"/>
  <c r="Y925" i="2"/>
  <c r="AD976" i="2"/>
  <c r="AC976" i="2"/>
  <c r="AB976" i="2"/>
  <c r="AA976" i="2"/>
  <c r="Z976" i="2"/>
  <c r="Y976" i="2"/>
  <c r="AD975" i="2"/>
  <c r="AC975" i="2"/>
  <c r="AB975" i="2"/>
  <c r="AA975" i="2"/>
  <c r="Z975" i="2"/>
  <c r="Y975" i="2"/>
  <c r="AD898" i="2"/>
  <c r="AC898" i="2"/>
  <c r="AB898" i="2"/>
  <c r="AA898" i="2"/>
  <c r="Z898" i="2"/>
  <c r="Y898" i="2"/>
  <c r="AD960" i="2"/>
  <c r="AC960" i="2"/>
  <c r="AB960" i="2"/>
  <c r="AA960" i="2"/>
  <c r="Z960" i="2"/>
  <c r="Y960" i="2"/>
  <c r="AD881" i="2"/>
  <c r="AC881" i="2"/>
  <c r="AB881" i="2"/>
  <c r="AA881" i="2"/>
  <c r="Z881" i="2"/>
  <c r="Y881" i="2"/>
  <c r="AD989" i="2"/>
  <c r="AC989" i="2"/>
  <c r="AB989" i="2"/>
  <c r="AA989" i="2"/>
  <c r="Z989" i="2"/>
  <c r="Y989" i="2"/>
  <c r="AD1001" i="2"/>
  <c r="AC1001" i="2"/>
  <c r="AB1001" i="2"/>
  <c r="AA1001" i="2"/>
  <c r="Z1001" i="2"/>
  <c r="Y1001" i="2"/>
  <c r="AD990" i="2"/>
  <c r="AC990" i="2"/>
  <c r="AB990" i="2"/>
  <c r="AA990" i="2"/>
  <c r="Z990" i="2"/>
  <c r="Y990" i="2"/>
  <c r="AD1000" i="2"/>
  <c r="AC1000" i="2"/>
  <c r="AB1000" i="2"/>
  <c r="AA1000" i="2"/>
  <c r="Z1000" i="2"/>
  <c r="Y1000" i="2"/>
  <c r="AD993" i="2"/>
  <c r="AC993" i="2"/>
  <c r="AB993" i="2"/>
  <c r="AA993" i="2"/>
  <c r="Z993" i="2"/>
  <c r="Y993" i="2"/>
  <c r="AD992" i="2"/>
  <c r="AC992" i="2"/>
  <c r="AB992" i="2"/>
  <c r="AA992" i="2"/>
  <c r="Z992" i="2"/>
  <c r="Y992" i="2"/>
  <c r="AD991" i="2"/>
  <c r="AC991" i="2"/>
  <c r="AB991" i="2"/>
  <c r="AA991" i="2"/>
  <c r="Z991" i="2"/>
  <c r="Y991" i="2"/>
  <c r="AD999" i="2"/>
  <c r="AC999" i="2"/>
  <c r="AB999" i="2"/>
  <c r="AA999" i="2"/>
  <c r="Z999" i="2"/>
  <c r="Y999" i="2"/>
  <c r="AD1003" i="2"/>
  <c r="AC1003" i="2"/>
  <c r="AB1003" i="2"/>
  <c r="AA1003" i="2"/>
  <c r="Z1003" i="2"/>
  <c r="Y1003" i="2"/>
  <c r="AD1002" i="2"/>
  <c r="AC1002" i="2"/>
  <c r="AB1002" i="2"/>
  <c r="AA1002" i="2"/>
  <c r="Z1002" i="2"/>
  <c r="Y1002" i="2"/>
  <c r="AD1005" i="2"/>
  <c r="AC1005" i="2"/>
  <c r="AB1005" i="2"/>
  <c r="AA1005" i="2"/>
  <c r="Z1005" i="2"/>
  <c r="Y1005" i="2"/>
  <c r="AD998" i="2"/>
  <c r="AC998" i="2"/>
  <c r="AB998" i="2"/>
  <c r="AA998" i="2"/>
  <c r="Z998" i="2"/>
  <c r="Y998" i="2"/>
  <c r="AD1004" i="2"/>
  <c r="AC1004" i="2"/>
  <c r="AB1004" i="2"/>
  <c r="AA1004" i="2"/>
  <c r="Z1004" i="2"/>
  <c r="Y1004" i="2"/>
  <c r="AD1008" i="2"/>
  <c r="AC1008" i="2"/>
  <c r="AB1008" i="2"/>
  <c r="AA1008" i="2"/>
  <c r="Z1008" i="2"/>
  <c r="Y1008" i="2"/>
  <c r="AD1007" i="2"/>
  <c r="AC1007" i="2"/>
  <c r="AB1007" i="2"/>
  <c r="AA1007" i="2"/>
  <c r="Z1007" i="2"/>
  <c r="Y1007" i="2"/>
  <c r="AD996" i="2"/>
  <c r="AC996" i="2"/>
  <c r="AB996" i="2"/>
  <c r="AA996" i="2"/>
  <c r="Z996" i="2"/>
  <c r="Y996" i="2"/>
  <c r="AD995" i="2"/>
  <c r="AC995" i="2"/>
  <c r="AB995" i="2"/>
  <c r="AA995" i="2"/>
  <c r="Z995" i="2"/>
  <c r="Y995" i="2"/>
  <c r="AD1009" i="2"/>
  <c r="AC1009" i="2"/>
  <c r="AB1009" i="2"/>
  <c r="AA1009" i="2"/>
  <c r="Z1009" i="2"/>
  <c r="Y1009" i="2"/>
  <c r="AD997" i="2"/>
  <c r="AC997" i="2"/>
  <c r="AB997" i="2"/>
  <c r="AA997" i="2"/>
  <c r="Z997" i="2"/>
  <c r="Y997" i="2"/>
  <c r="AD860" i="2"/>
  <c r="AC860" i="2"/>
  <c r="AB860" i="2"/>
  <c r="AA860" i="2"/>
  <c r="Z860" i="2"/>
  <c r="Y860" i="2"/>
  <c r="AD859" i="2"/>
  <c r="AC859" i="2"/>
  <c r="AB859" i="2"/>
  <c r="AA859" i="2"/>
  <c r="Z859" i="2"/>
  <c r="Y859" i="2"/>
  <c r="AD855" i="2"/>
  <c r="AC855" i="2"/>
  <c r="AB855" i="2"/>
  <c r="AA855" i="2"/>
  <c r="Z855" i="2"/>
  <c r="Y855" i="2"/>
  <c r="AD843" i="2"/>
  <c r="AC843" i="2"/>
  <c r="AB843" i="2"/>
  <c r="AA843" i="2"/>
  <c r="Z843" i="2"/>
  <c r="Y843" i="2"/>
  <c r="AD839" i="2"/>
  <c r="AC839" i="2"/>
  <c r="AB839" i="2"/>
  <c r="AA839" i="2"/>
  <c r="Z839" i="2"/>
  <c r="Y839" i="2"/>
  <c r="AD824" i="2"/>
  <c r="AC824" i="2"/>
  <c r="AB824" i="2"/>
  <c r="AA824" i="2"/>
  <c r="Z824" i="2"/>
  <c r="Y824" i="2"/>
  <c r="AD823" i="2"/>
  <c r="AC823" i="2"/>
  <c r="AB823" i="2"/>
  <c r="AA823" i="2"/>
  <c r="Z823" i="2"/>
  <c r="Y823" i="2"/>
  <c r="AD817" i="2"/>
  <c r="AC817" i="2"/>
  <c r="AB817" i="2"/>
  <c r="AA817" i="2"/>
  <c r="Z817" i="2"/>
  <c r="Y817" i="2"/>
  <c r="AD869" i="2"/>
  <c r="AC869" i="2"/>
  <c r="AB869" i="2"/>
  <c r="AA869" i="2"/>
  <c r="Z869" i="2"/>
  <c r="Y869" i="2"/>
  <c r="AD875" i="2"/>
  <c r="AC875" i="2"/>
  <c r="AB875" i="2"/>
  <c r="AA875" i="2"/>
  <c r="Z875" i="2"/>
  <c r="Y875" i="2"/>
  <c r="AD872" i="2"/>
  <c r="AC872" i="2"/>
  <c r="AB872" i="2"/>
  <c r="AA872" i="2"/>
  <c r="Z872" i="2"/>
  <c r="Y872" i="2"/>
  <c r="AD873" i="2"/>
  <c r="AC873" i="2"/>
  <c r="AB873" i="2"/>
  <c r="AA873" i="2"/>
  <c r="Z873" i="2"/>
  <c r="Y873" i="2"/>
  <c r="AD874" i="2"/>
  <c r="AC874" i="2"/>
  <c r="AB874" i="2"/>
  <c r="AA874" i="2"/>
  <c r="Z874" i="2"/>
  <c r="Y874" i="2"/>
  <c r="AD871" i="2"/>
  <c r="AC871" i="2"/>
  <c r="AB871" i="2"/>
  <c r="AA871" i="2"/>
  <c r="Z871" i="2"/>
  <c r="Y871" i="2"/>
  <c r="AD870" i="2"/>
  <c r="AC870" i="2"/>
  <c r="AB870" i="2"/>
  <c r="AA870" i="2"/>
  <c r="Z870" i="2"/>
  <c r="Y870" i="2"/>
  <c r="AD868" i="2"/>
  <c r="AC868" i="2"/>
  <c r="AB868" i="2"/>
  <c r="AA868" i="2"/>
  <c r="Z868" i="2"/>
  <c r="Y868" i="2"/>
  <c r="AD867" i="2"/>
  <c r="AC867" i="2"/>
  <c r="AB867" i="2"/>
  <c r="AA867" i="2"/>
  <c r="Z867" i="2"/>
  <c r="Y867" i="2"/>
  <c r="AD972" i="2"/>
  <c r="AC972" i="2"/>
  <c r="AB972" i="2"/>
  <c r="AA972" i="2"/>
  <c r="Z972" i="2"/>
  <c r="Y972" i="2"/>
  <c r="AD971" i="2"/>
  <c r="AC971" i="2"/>
  <c r="AB971" i="2"/>
  <c r="AA971" i="2"/>
  <c r="Z971" i="2"/>
  <c r="Y971" i="2"/>
  <c r="AD970" i="2"/>
  <c r="AC970" i="2"/>
  <c r="AB970" i="2"/>
  <c r="AA970" i="2"/>
  <c r="Z970" i="2"/>
  <c r="Y970" i="2"/>
  <c r="AD967" i="2"/>
  <c r="AC967" i="2"/>
  <c r="AB967" i="2"/>
  <c r="AA967" i="2"/>
  <c r="Z967" i="2"/>
  <c r="Y967" i="2"/>
  <c r="AD966" i="2"/>
  <c r="AC966" i="2"/>
  <c r="AB966" i="2"/>
  <c r="AA966" i="2"/>
  <c r="Z966" i="2"/>
  <c r="Y966" i="2"/>
  <c r="AD962" i="2"/>
  <c r="AC962" i="2"/>
  <c r="AB962" i="2"/>
  <c r="AA962" i="2"/>
  <c r="Z962" i="2"/>
  <c r="Y962" i="2"/>
  <c r="AD890" i="2"/>
  <c r="AC890" i="2"/>
  <c r="AB890" i="2"/>
  <c r="AA890" i="2"/>
  <c r="Z890" i="2"/>
  <c r="Y890" i="2"/>
  <c r="AD889" i="2"/>
  <c r="AC889" i="2"/>
  <c r="AB889" i="2"/>
  <c r="AA889" i="2"/>
  <c r="Z889" i="2"/>
  <c r="Y889" i="2"/>
  <c r="AD973" i="2"/>
  <c r="AC973" i="2"/>
  <c r="AB973" i="2"/>
  <c r="AA973" i="2"/>
  <c r="Z973" i="2"/>
  <c r="Y973" i="2"/>
  <c r="AD969" i="2"/>
  <c r="AC969" i="2"/>
  <c r="AB969" i="2"/>
  <c r="AA969" i="2"/>
  <c r="Z969" i="2"/>
  <c r="Y969" i="2"/>
  <c r="AD968" i="2"/>
  <c r="AC968" i="2"/>
  <c r="AB968" i="2"/>
  <c r="AA968" i="2"/>
  <c r="Z968" i="2"/>
  <c r="Y968" i="2"/>
  <c r="AD965" i="2"/>
  <c r="AC965" i="2"/>
  <c r="AB965" i="2"/>
  <c r="AA965" i="2"/>
  <c r="Z965" i="2"/>
  <c r="Y965" i="2"/>
  <c r="AD964" i="2"/>
  <c r="AC964" i="2"/>
  <c r="AB964" i="2"/>
  <c r="AA964" i="2"/>
  <c r="Z964" i="2"/>
  <c r="Y964" i="2"/>
  <c r="AD963" i="2"/>
  <c r="AC963" i="2"/>
  <c r="AB963" i="2"/>
  <c r="AA963" i="2"/>
  <c r="Z963" i="2"/>
  <c r="Y963" i="2"/>
  <c r="AD899" i="2"/>
  <c r="AC899" i="2"/>
  <c r="AB899" i="2"/>
  <c r="AA899" i="2"/>
  <c r="Z899" i="2"/>
  <c r="Y899" i="2"/>
  <c r="AD892" i="2"/>
  <c r="AC892" i="2"/>
  <c r="AB892" i="2"/>
  <c r="AA892" i="2"/>
  <c r="Z892" i="2"/>
  <c r="Y892" i="2"/>
  <c r="AD891" i="2"/>
  <c r="AC891" i="2"/>
  <c r="AB891" i="2"/>
  <c r="AA891" i="2"/>
  <c r="Z891" i="2"/>
  <c r="Y891" i="2"/>
  <c r="AD822" i="2"/>
  <c r="AC822" i="2"/>
  <c r="AB822" i="2"/>
  <c r="AA822" i="2"/>
  <c r="Z822" i="2"/>
  <c r="Y822" i="2"/>
  <c r="AD820" i="2"/>
  <c r="AC820" i="2"/>
  <c r="AB820" i="2"/>
  <c r="AA820" i="2"/>
  <c r="Z820" i="2"/>
  <c r="Y820" i="2"/>
  <c r="AD988" i="2"/>
  <c r="AC988" i="2"/>
  <c r="AB988" i="2"/>
  <c r="AA988" i="2"/>
  <c r="Z988" i="2"/>
  <c r="Y988" i="2"/>
  <c r="AD987" i="2"/>
  <c r="AC987" i="2"/>
  <c r="AB987" i="2"/>
  <c r="AA987" i="2"/>
  <c r="Z987" i="2"/>
  <c r="Y987" i="2"/>
  <c r="AD954" i="2"/>
  <c r="AC954" i="2"/>
  <c r="AB954" i="2"/>
  <c r="AA954" i="2"/>
  <c r="Z954" i="2"/>
  <c r="Y954" i="2"/>
  <c r="AD950" i="2"/>
  <c r="AC950" i="2"/>
  <c r="AB950" i="2"/>
  <c r="AA950" i="2"/>
  <c r="Z950" i="2"/>
  <c r="Y950" i="2"/>
  <c r="AD949" i="2"/>
  <c r="AC949" i="2"/>
  <c r="AB949" i="2"/>
  <c r="AA949" i="2"/>
  <c r="Z949" i="2"/>
  <c r="Y949" i="2"/>
  <c r="AD938" i="2"/>
  <c r="AC938" i="2"/>
  <c r="AB938" i="2"/>
  <c r="AA938" i="2"/>
  <c r="Z938" i="2"/>
  <c r="Y938" i="2"/>
  <c r="AD937" i="2"/>
  <c r="AC937" i="2"/>
  <c r="AB937" i="2"/>
  <c r="AA937" i="2"/>
  <c r="Z937" i="2"/>
  <c r="Y937" i="2"/>
  <c r="AD933" i="2"/>
  <c r="AC933" i="2"/>
  <c r="AB933" i="2"/>
  <c r="AA933" i="2"/>
  <c r="Z933" i="2"/>
  <c r="Y933" i="2"/>
  <c r="AD932" i="2"/>
  <c r="AC932" i="2"/>
  <c r="AB932" i="2"/>
  <c r="AA932" i="2"/>
  <c r="Z932" i="2"/>
  <c r="Y932" i="2"/>
  <c r="AD931" i="2"/>
  <c r="AC931" i="2"/>
  <c r="AB931" i="2"/>
  <c r="AA931" i="2"/>
  <c r="Z931" i="2"/>
  <c r="Y931" i="2"/>
  <c r="AD929" i="2"/>
  <c r="AC929" i="2"/>
  <c r="AB929" i="2"/>
  <c r="AA929" i="2"/>
  <c r="Z929" i="2"/>
  <c r="Y929" i="2"/>
  <c r="AD928" i="2"/>
  <c r="AC928" i="2"/>
  <c r="AB928" i="2"/>
  <c r="AA928" i="2"/>
  <c r="Z928" i="2"/>
  <c r="Y928" i="2"/>
  <c r="AD924" i="2"/>
  <c r="AC924" i="2"/>
  <c r="AB924" i="2"/>
  <c r="AA924" i="2"/>
  <c r="Z924" i="2"/>
  <c r="Y924" i="2"/>
  <c r="AD919" i="2"/>
  <c r="AC919" i="2"/>
  <c r="AB919" i="2"/>
  <c r="AA919" i="2"/>
  <c r="Z919" i="2"/>
  <c r="Y919" i="2"/>
  <c r="AD893" i="2"/>
  <c r="AC893" i="2"/>
  <c r="AB893" i="2"/>
  <c r="AA893" i="2"/>
  <c r="Z893" i="2"/>
  <c r="Y893" i="2"/>
  <c r="AD878" i="2"/>
  <c r="AC878" i="2"/>
  <c r="AB878" i="2"/>
  <c r="AA878" i="2"/>
  <c r="Z878" i="2"/>
  <c r="Y878" i="2"/>
  <c r="AD877" i="2"/>
  <c r="AC877" i="2"/>
  <c r="AB877" i="2"/>
  <c r="AA877" i="2"/>
  <c r="Z877" i="2"/>
  <c r="Y877" i="2"/>
  <c r="AD876" i="2"/>
  <c r="AC876" i="2"/>
  <c r="AB876" i="2"/>
  <c r="AA876" i="2"/>
  <c r="Z876" i="2"/>
  <c r="Y876" i="2"/>
  <c r="AD941" i="2"/>
  <c r="AC941" i="2"/>
  <c r="AB941" i="2"/>
  <c r="AA941" i="2"/>
  <c r="Z941" i="2"/>
  <c r="Y941" i="2"/>
  <c r="AD921" i="2"/>
  <c r="AC921" i="2"/>
  <c r="AB921" i="2"/>
  <c r="AA921" i="2"/>
  <c r="Z921" i="2"/>
  <c r="Y921" i="2"/>
  <c r="AD861" i="2"/>
  <c r="AC861" i="2"/>
  <c r="AB861" i="2"/>
  <c r="AA861" i="2"/>
  <c r="Z861" i="2"/>
  <c r="Y861" i="2"/>
  <c r="AD985" i="2"/>
  <c r="AC985" i="2"/>
  <c r="AB985" i="2"/>
  <c r="AA985" i="2"/>
  <c r="Z985" i="2"/>
  <c r="Y985" i="2"/>
  <c r="AD984" i="2"/>
  <c r="AC984" i="2"/>
  <c r="AB984" i="2"/>
  <c r="AA984" i="2"/>
  <c r="Z984" i="2"/>
  <c r="Y984" i="2"/>
  <c r="AD982" i="2"/>
  <c r="AC982" i="2"/>
  <c r="AB982" i="2"/>
  <c r="AA982" i="2"/>
  <c r="Z982" i="2"/>
  <c r="Y982" i="2"/>
  <c r="AD981" i="2"/>
  <c r="AC981" i="2"/>
  <c r="AB981" i="2"/>
  <c r="AA981" i="2"/>
  <c r="Z981" i="2"/>
  <c r="Y981" i="2"/>
  <c r="AD980" i="2"/>
  <c r="AC980" i="2"/>
  <c r="AB980" i="2"/>
  <c r="AA980" i="2"/>
  <c r="Z980" i="2"/>
  <c r="Y980" i="2"/>
  <c r="AD977" i="2"/>
  <c r="AC977" i="2"/>
  <c r="AB977" i="2"/>
  <c r="AA977" i="2"/>
  <c r="Z977" i="2"/>
  <c r="Y977" i="2"/>
  <c r="AD961" i="2"/>
  <c r="AC961" i="2"/>
  <c r="AB961" i="2"/>
  <c r="AA961" i="2"/>
  <c r="Z961" i="2"/>
  <c r="Y961" i="2"/>
  <c r="AD957" i="2"/>
  <c r="AC957" i="2"/>
  <c r="AB957" i="2"/>
  <c r="AA957" i="2"/>
  <c r="Z957" i="2"/>
  <c r="Y957" i="2"/>
  <c r="AD955" i="2"/>
  <c r="AC955" i="2"/>
  <c r="AB955" i="2"/>
  <c r="AA955" i="2"/>
  <c r="Z955" i="2"/>
  <c r="Y955" i="2"/>
  <c r="AD917" i="2"/>
  <c r="AC917" i="2"/>
  <c r="AB917" i="2"/>
  <c r="AA917" i="2"/>
  <c r="Z917" i="2"/>
  <c r="Y917" i="2"/>
  <c r="AD913" i="2"/>
  <c r="AC913" i="2"/>
  <c r="AB913" i="2"/>
  <c r="AA913" i="2"/>
  <c r="Z913" i="2"/>
  <c r="Y913" i="2"/>
  <c r="AD909" i="2"/>
  <c r="AC909" i="2"/>
  <c r="AB909" i="2"/>
  <c r="AA909" i="2"/>
  <c r="Z909" i="2"/>
  <c r="Y909" i="2"/>
  <c r="AD905" i="2"/>
  <c r="AC905" i="2"/>
  <c r="AB905" i="2"/>
  <c r="AA905" i="2"/>
  <c r="Z905" i="2"/>
  <c r="Y905" i="2"/>
  <c r="AD885" i="2"/>
  <c r="AC885" i="2"/>
  <c r="AB885" i="2"/>
  <c r="AA885" i="2"/>
  <c r="Z885" i="2"/>
  <c r="Y885" i="2"/>
  <c r="AD882" i="2"/>
  <c r="AC882" i="2"/>
  <c r="AB882" i="2"/>
  <c r="AA882" i="2"/>
  <c r="Z882" i="2"/>
  <c r="Y882" i="2"/>
  <c r="AD866" i="2"/>
  <c r="AC866" i="2"/>
  <c r="AB866" i="2"/>
  <c r="AA866" i="2"/>
  <c r="Z866" i="2"/>
  <c r="Y866" i="2"/>
  <c r="AD865" i="2"/>
  <c r="AC865" i="2"/>
  <c r="AB865" i="2"/>
  <c r="AA865" i="2"/>
  <c r="Z865" i="2"/>
  <c r="Y865" i="2"/>
  <c r="AD862" i="2"/>
  <c r="AC862" i="2"/>
  <c r="AB862" i="2"/>
  <c r="AA862" i="2"/>
  <c r="Z862" i="2"/>
  <c r="Y862" i="2"/>
  <c r="AD986" i="2"/>
  <c r="AC986" i="2"/>
  <c r="AB986" i="2"/>
  <c r="AA986" i="2"/>
  <c r="Z986" i="2"/>
  <c r="Y986" i="2"/>
  <c r="AD983" i="2"/>
  <c r="AC983" i="2"/>
  <c r="AB983" i="2"/>
  <c r="AA983" i="2"/>
  <c r="Z983" i="2"/>
  <c r="Y983" i="2"/>
  <c r="AD979" i="2"/>
  <c r="AC979" i="2"/>
  <c r="AB979" i="2"/>
  <c r="AA979" i="2"/>
  <c r="Z979" i="2"/>
  <c r="Y979" i="2"/>
  <c r="AD978" i="2"/>
  <c r="AC978" i="2"/>
  <c r="AB978" i="2"/>
  <c r="AA978" i="2"/>
  <c r="Z978" i="2"/>
  <c r="Y978" i="2"/>
  <c r="AD974" i="2"/>
  <c r="AC974" i="2"/>
  <c r="AB974" i="2"/>
  <c r="AA974" i="2"/>
  <c r="Z974" i="2"/>
  <c r="Y974" i="2"/>
  <c r="AD959" i="2"/>
  <c r="AC959" i="2"/>
  <c r="AB959" i="2"/>
  <c r="AA959" i="2"/>
  <c r="Z959" i="2"/>
  <c r="Y959" i="2"/>
  <c r="AD958" i="2"/>
  <c r="AC958" i="2"/>
  <c r="AB958" i="2"/>
  <c r="AA958" i="2"/>
  <c r="Z958" i="2"/>
  <c r="Y958" i="2"/>
  <c r="AD956" i="2"/>
  <c r="AC956" i="2"/>
  <c r="AB956" i="2"/>
  <c r="AA956" i="2"/>
  <c r="Z956" i="2"/>
  <c r="Y956" i="2"/>
  <c r="AD912" i="2"/>
  <c r="AC912" i="2"/>
  <c r="AB912" i="2"/>
  <c r="AA912" i="2"/>
  <c r="Z912" i="2"/>
  <c r="Y912" i="2"/>
  <c r="AD911" i="2"/>
  <c r="AC911" i="2"/>
  <c r="AB911" i="2"/>
  <c r="AA911" i="2"/>
  <c r="Z911" i="2"/>
  <c r="Y911" i="2"/>
  <c r="AD906" i="2"/>
  <c r="AC906" i="2"/>
  <c r="AB906" i="2"/>
  <c r="AA906" i="2"/>
  <c r="Z906" i="2"/>
  <c r="Y906" i="2"/>
  <c r="AD847" i="2"/>
  <c r="AC847" i="2"/>
  <c r="AB847" i="2"/>
  <c r="AA847" i="2"/>
  <c r="Z847" i="2"/>
  <c r="Y847" i="2"/>
  <c r="AD842" i="2"/>
  <c r="AC842" i="2"/>
  <c r="AB842" i="2"/>
  <c r="AA842" i="2"/>
  <c r="Z842" i="2"/>
  <c r="Y842" i="2"/>
  <c r="AD829" i="2"/>
  <c r="AC829" i="2"/>
  <c r="AB829" i="2"/>
  <c r="AA829" i="2"/>
  <c r="Z829" i="2"/>
  <c r="Y829" i="2"/>
  <c r="AD826" i="2"/>
  <c r="AC826" i="2"/>
  <c r="AB826" i="2"/>
  <c r="AA826" i="2"/>
  <c r="Z826" i="2"/>
  <c r="Y826" i="2"/>
  <c r="AD825" i="2"/>
  <c r="AC825" i="2"/>
  <c r="AB825" i="2"/>
  <c r="AA825" i="2"/>
  <c r="Z825" i="2"/>
  <c r="Y825" i="2"/>
  <c r="AD952" i="2"/>
  <c r="AC952" i="2"/>
  <c r="AB952" i="2"/>
  <c r="AA952" i="2"/>
  <c r="Z952" i="2"/>
  <c r="Y952" i="2"/>
  <c r="AD951" i="2"/>
  <c r="AC951" i="2"/>
  <c r="AB951" i="2"/>
  <c r="AA951" i="2"/>
  <c r="Z951" i="2"/>
  <c r="Y951" i="2"/>
  <c r="AD948" i="2"/>
  <c r="AC948" i="2"/>
  <c r="AB948" i="2"/>
  <c r="AA948" i="2"/>
  <c r="Z948" i="2"/>
  <c r="Y948" i="2"/>
  <c r="AD947" i="2"/>
  <c r="AC947" i="2"/>
  <c r="AB947" i="2"/>
  <c r="AA947" i="2"/>
  <c r="Z947" i="2"/>
  <c r="Y947" i="2"/>
  <c r="AD946" i="2"/>
  <c r="AC946" i="2"/>
  <c r="AB946" i="2"/>
  <c r="AA946" i="2"/>
  <c r="Z946" i="2"/>
  <c r="Y946" i="2"/>
  <c r="AD945" i="2"/>
  <c r="AC945" i="2"/>
  <c r="AB945" i="2"/>
  <c r="AA945" i="2"/>
  <c r="Z945" i="2"/>
  <c r="Y945" i="2"/>
  <c r="AD944" i="2"/>
  <c r="AC944" i="2"/>
  <c r="AB944" i="2"/>
  <c r="AA944" i="2"/>
  <c r="Z944" i="2"/>
  <c r="Y944" i="2"/>
  <c r="AD935" i="2"/>
  <c r="AC935" i="2"/>
  <c r="AB935" i="2"/>
  <c r="AA935" i="2"/>
  <c r="Z935" i="2"/>
  <c r="Y935" i="2"/>
  <c r="AD934" i="2"/>
  <c r="AC934" i="2"/>
  <c r="AB934" i="2"/>
  <c r="AA934" i="2"/>
  <c r="Z934" i="2"/>
  <c r="Y934" i="2"/>
  <c r="AD930" i="2"/>
  <c r="AC930" i="2"/>
  <c r="AB930" i="2"/>
  <c r="AA930" i="2"/>
  <c r="Z930" i="2"/>
  <c r="Y930" i="2"/>
  <c r="AD927" i="2"/>
  <c r="AC927" i="2"/>
  <c r="AB927" i="2"/>
  <c r="AA927" i="2"/>
  <c r="Z927" i="2"/>
  <c r="Y927" i="2"/>
  <c r="AD926" i="2"/>
  <c r="AC926" i="2"/>
  <c r="AB926" i="2"/>
  <c r="AA926" i="2"/>
  <c r="Z926" i="2"/>
  <c r="Y926" i="2"/>
  <c r="AD922" i="2"/>
  <c r="AC922" i="2"/>
  <c r="AB922" i="2"/>
  <c r="AA922" i="2"/>
  <c r="Z922" i="2"/>
  <c r="Y922" i="2"/>
  <c r="AD920" i="2"/>
  <c r="AC920" i="2"/>
  <c r="AB920" i="2"/>
  <c r="AA920" i="2"/>
  <c r="Z920" i="2"/>
  <c r="Y920" i="2"/>
  <c r="AD916" i="2"/>
  <c r="AC916" i="2"/>
  <c r="AB916" i="2"/>
  <c r="AA916" i="2"/>
  <c r="Z916" i="2"/>
  <c r="Y916" i="2"/>
  <c r="AD915" i="2"/>
  <c r="AC915" i="2"/>
  <c r="AB915" i="2"/>
  <c r="AA915" i="2"/>
  <c r="Z915" i="2"/>
  <c r="Y915" i="2"/>
  <c r="AD914" i="2"/>
  <c r="AC914" i="2"/>
  <c r="AB914" i="2"/>
  <c r="AA914" i="2"/>
  <c r="Z914" i="2"/>
  <c r="Y914" i="2"/>
  <c r="AD910" i="2"/>
  <c r="AC910" i="2"/>
  <c r="AB910" i="2"/>
  <c r="AA910" i="2"/>
  <c r="Z910" i="2"/>
  <c r="Y910" i="2"/>
  <c r="AD908" i="2"/>
  <c r="AC908" i="2"/>
  <c r="AB908" i="2"/>
  <c r="AA908" i="2"/>
  <c r="Z908" i="2"/>
  <c r="Y908" i="2"/>
  <c r="AD907" i="2"/>
  <c r="AC907" i="2"/>
  <c r="AB907" i="2"/>
  <c r="AA907" i="2"/>
  <c r="Z907" i="2"/>
  <c r="Y907" i="2"/>
  <c r="AD904" i="2"/>
  <c r="AC904" i="2"/>
  <c r="AB904" i="2"/>
  <c r="AA904" i="2"/>
  <c r="Z904" i="2"/>
  <c r="Y904" i="2"/>
  <c r="AD903" i="2"/>
  <c r="AC903" i="2"/>
  <c r="AB903" i="2"/>
  <c r="AA903" i="2"/>
  <c r="Z903" i="2"/>
  <c r="Y903" i="2"/>
  <c r="AD902" i="2"/>
  <c r="AC902" i="2"/>
  <c r="AB902" i="2"/>
  <c r="AA902" i="2"/>
  <c r="Z902" i="2"/>
  <c r="Y902" i="2"/>
  <c r="AD901" i="2"/>
  <c r="AC901" i="2"/>
  <c r="AB901" i="2"/>
  <c r="AA901" i="2"/>
  <c r="Z901" i="2"/>
  <c r="Y901" i="2"/>
  <c r="AD900" i="2"/>
  <c r="AC900" i="2"/>
  <c r="AB900" i="2"/>
  <c r="AA900" i="2"/>
  <c r="Z900" i="2"/>
  <c r="Y900" i="2"/>
  <c r="AD897" i="2"/>
  <c r="AC897" i="2"/>
  <c r="AB897" i="2"/>
  <c r="AA897" i="2"/>
  <c r="Z897" i="2"/>
  <c r="Y897" i="2"/>
  <c r="AD896" i="2"/>
  <c r="AC896" i="2"/>
  <c r="AB896" i="2"/>
  <c r="AA896" i="2"/>
  <c r="Z896" i="2"/>
  <c r="Y896" i="2"/>
  <c r="AD895" i="2"/>
  <c r="AC895" i="2"/>
  <c r="AB895" i="2"/>
  <c r="AA895" i="2"/>
  <c r="Z895" i="2"/>
  <c r="Y895" i="2"/>
  <c r="AD894" i="2"/>
  <c r="AC894" i="2"/>
  <c r="AB894" i="2"/>
  <c r="AA894" i="2"/>
  <c r="Z894" i="2"/>
  <c r="Y894" i="2"/>
  <c r="AD888" i="2"/>
  <c r="AC888" i="2"/>
  <c r="AB888" i="2"/>
  <c r="AA888" i="2"/>
  <c r="Z888" i="2"/>
  <c r="Y888" i="2"/>
  <c r="AD886" i="2"/>
  <c r="AC886" i="2"/>
  <c r="AB886" i="2"/>
  <c r="AA886" i="2"/>
  <c r="Z886" i="2"/>
  <c r="Y886" i="2"/>
  <c r="AD883" i="2"/>
  <c r="AC883" i="2"/>
  <c r="AB883" i="2"/>
  <c r="AA883" i="2"/>
  <c r="Z883" i="2"/>
  <c r="Y883" i="2"/>
  <c r="AD864" i="2"/>
  <c r="AC864" i="2"/>
  <c r="AB864" i="2"/>
  <c r="AA864" i="2"/>
  <c r="Z864" i="2"/>
  <c r="Y864" i="2"/>
  <c r="AD858" i="2"/>
  <c r="AC858" i="2"/>
  <c r="AB858" i="2"/>
  <c r="AA858" i="2"/>
  <c r="Z858" i="2"/>
  <c r="Y858" i="2"/>
  <c r="AD857" i="2"/>
  <c r="AC857" i="2"/>
  <c r="AB857" i="2"/>
  <c r="AA857" i="2"/>
  <c r="Z857" i="2"/>
  <c r="Y857" i="2"/>
  <c r="AD856" i="2"/>
  <c r="AC856" i="2"/>
  <c r="AB856" i="2"/>
  <c r="AA856" i="2"/>
  <c r="Z856" i="2"/>
  <c r="Y856" i="2"/>
  <c r="AD853" i="2"/>
  <c r="AC853" i="2"/>
  <c r="AB853" i="2"/>
  <c r="AA853" i="2"/>
  <c r="Z853" i="2"/>
  <c r="Y853" i="2"/>
  <c r="AD852" i="2"/>
  <c r="AC852" i="2"/>
  <c r="AB852" i="2"/>
  <c r="AA852" i="2"/>
  <c r="Z852" i="2"/>
  <c r="Y852" i="2"/>
  <c r="AD851" i="2"/>
  <c r="AC851" i="2"/>
  <c r="AB851" i="2"/>
  <c r="AA851" i="2"/>
  <c r="Z851" i="2"/>
  <c r="Y851" i="2"/>
  <c r="AD850" i="2"/>
  <c r="AC850" i="2"/>
  <c r="AB850" i="2"/>
  <c r="AA850" i="2"/>
  <c r="Z850" i="2"/>
  <c r="Y850" i="2"/>
  <c r="AD849" i="2"/>
  <c r="AC849" i="2"/>
  <c r="AB849" i="2"/>
  <c r="AA849" i="2"/>
  <c r="Z849" i="2"/>
  <c r="Y849" i="2"/>
  <c r="AD848" i="2"/>
  <c r="AC848" i="2"/>
  <c r="AB848" i="2"/>
  <c r="AA848" i="2"/>
  <c r="Z848" i="2"/>
  <c r="Y848" i="2"/>
  <c r="AD846" i="2"/>
  <c r="AC846" i="2"/>
  <c r="AB846" i="2"/>
  <c r="AA846" i="2"/>
  <c r="Z846" i="2"/>
  <c r="Y846" i="2"/>
  <c r="AD845" i="2"/>
  <c r="AC845" i="2"/>
  <c r="AB845" i="2"/>
  <c r="AA845" i="2"/>
  <c r="Z845" i="2"/>
  <c r="Y845" i="2"/>
  <c r="AD840" i="2"/>
  <c r="AC840" i="2"/>
  <c r="AB840" i="2"/>
  <c r="AA840" i="2"/>
  <c r="Z840" i="2"/>
  <c r="Y840" i="2"/>
  <c r="AD838" i="2"/>
  <c r="AC838" i="2"/>
  <c r="AB838" i="2"/>
  <c r="AA838" i="2"/>
  <c r="Z838" i="2"/>
  <c r="Y838" i="2"/>
  <c r="AD837" i="2"/>
  <c r="AC837" i="2"/>
  <c r="AB837" i="2"/>
  <c r="AA837" i="2"/>
  <c r="Z837" i="2"/>
  <c r="Y837" i="2"/>
  <c r="AD836" i="2"/>
  <c r="AC836" i="2"/>
  <c r="AB836" i="2"/>
  <c r="AA836" i="2"/>
  <c r="Z836" i="2"/>
  <c r="Y836" i="2"/>
  <c r="AD835" i="2"/>
  <c r="AC835" i="2"/>
  <c r="AB835" i="2"/>
  <c r="AA835" i="2"/>
  <c r="Z835" i="2"/>
  <c r="Y835" i="2"/>
  <c r="AD834" i="2"/>
  <c r="AC834" i="2"/>
  <c r="AB834" i="2"/>
  <c r="AA834" i="2"/>
  <c r="Z834" i="2"/>
  <c r="Y834" i="2"/>
  <c r="AD833" i="2"/>
  <c r="AC833" i="2"/>
  <c r="AB833" i="2"/>
  <c r="AA833" i="2"/>
  <c r="Z833" i="2"/>
  <c r="Y833" i="2"/>
  <c r="AD832" i="2"/>
  <c r="AC832" i="2"/>
  <c r="AB832" i="2"/>
  <c r="AA832" i="2"/>
  <c r="Z832" i="2"/>
  <c r="Y832" i="2"/>
  <c r="AD831" i="2"/>
  <c r="AC831" i="2"/>
  <c r="AB831" i="2"/>
  <c r="AA831" i="2"/>
  <c r="Z831" i="2"/>
  <c r="Y831" i="2"/>
  <c r="AD830" i="2"/>
  <c r="AC830" i="2"/>
  <c r="AB830" i="2"/>
  <c r="AA830" i="2"/>
  <c r="Z830" i="2"/>
  <c r="Y830" i="2"/>
  <c r="AD828" i="2"/>
  <c r="AC828" i="2"/>
  <c r="AB828" i="2"/>
  <c r="AA828" i="2"/>
  <c r="Z828" i="2"/>
  <c r="Y828" i="2"/>
  <c r="AD827" i="2"/>
  <c r="AC827" i="2"/>
  <c r="AB827" i="2"/>
  <c r="AA827" i="2"/>
  <c r="Z827" i="2"/>
  <c r="Y827" i="2"/>
  <c r="AD819" i="2"/>
  <c r="AC819" i="2"/>
  <c r="AB819" i="2"/>
  <c r="AA819" i="2"/>
  <c r="Z819" i="2"/>
  <c r="Y819" i="2"/>
  <c r="I827" i="2"/>
  <c r="I828" i="2"/>
  <c r="I830" i="2"/>
  <c r="I831" i="2"/>
  <c r="I832" i="2"/>
  <c r="I833" i="2"/>
  <c r="I834" i="2"/>
  <c r="I835" i="2"/>
  <c r="I836" i="2"/>
  <c r="I837" i="2"/>
  <c r="I838" i="2"/>
  <c r="I840" i="2"/>
  <c r="I845" i="2"/>
  <c r="I846" i="2"/>
  <c r="I848" i="2"/>
  <c r="I849" i="2"/>
  <c r="I850" i="2"/>
  <c r="I851" i="2"/>
  <c r="I852" i="2"/>
  <c r="I853" i="2"/>
  <c r="I856" i="2"/>
  <c r="I857" i="2"/>
  <c r="I858" i="2"/>
  <c r="I864" i="2"/>
  <c r="I883" i="2"/>
  <c r="I886" i="2"/>
  <c r="I888" i="2"/>
  <c r="I894" i="2"/>
  <c r="I895" i="2"/>
  <c r="I896" i="2"/>
  <c r="I897" i="2"/>
  <c r="I900" i="2"/>
  <c r="I901" i="2"/>
  <c r="I902" i="2"/>
  <c r="I903" i="2"/>
  <c r="I904" i="2"/>
  <c r="I907" i="2"/>
  <c r="I908" i="2"/>
  <c r="I910" i="2"/>
  <c r="I914" i="2"/>
  <c r="I915" i="2"/>
  <c r="I916" i="2"/>
  <c r="I920" i="2"/>
  <c r="I922" i="2"/>
  <c r="I926" i="2"/>
  <c r="I927" i="2"/>
  <c r="I930" i="2"/>
  <c r="I934" i="2"/>
  <c r="I935" i="2"/>
  <c r="I944" i="2"/>
  <c r="I945" i="2"/>
  <c r="I946" i="2"/>
  <c r="I947" i="2"/>
  <c r="I948" i="2"/>
  <c r="I951" i="2"/>
  <c r="I952" i="2"/>
  <c r="I825" i="2"/>
  <c r="I826" i="2"/>
  <c r="I829" i="2"/>
  <c r="I842" i="2"/>
  <c r="I847" i="2"/>
  <c r="I906" i="2"/>
  <c r="I911" i="2"/>
  <c r="I912" i="2"/>
  <c r="I956" i="2"/>
  <c r="I958" i="2"/>
  <c r="I959" i="2"/>
  <c r="I974" i="2"/>
  <c r="I978" i="2"/>
  <c r="I979" i="2"/>
  <c r="I983" i="2"/>
  <c r="I986" i="2"/>
  <c r="I862" i="2"/>
  <c r="I865" i="2"/>
  <c r="I866" i="2"/>
  <c r="I882" i="2"/>
  <c r="I885" i="2"/>
  <c r="I905" i="2"/>
  <c r="I909" i="2"/>
  <c r="I913" i="2"/>
  <c r="I917" i="2"/>
  <c r="I955" i="2"/>
  <c r="I957" i="2"/>
  <c r="I961" i="2"/>
  <c r="I977" i="2"/>
  <c r="I980" i="2"/>
  <c r="I981" i="2"/>
  <c r="I982" i="2"/>
  <c r="I984" i="2"/>
  <c r="I985" i="2"/>
  <c r="I861" i="2"/>
  <c r="I921" i="2"/>
  <c r="I941" i="2"/>
  <c r="I876" i="2"/>
  <c r="I877" i="2"/>
  <c r="I878" i="2"/>
  <c r="I893" i="2"/>
  <c r="I919" i="2"/>
  <c r="I924" i="2"/>
  <c r="I928" i="2"/>
  <c r="I929" i="2"/>
  <c r="I931" i="2"/>
  <c r="I932" i="2"/>
  <c r="I933" i="2"/>
  <c r="I937" i="2"/>
  <c r="I938" i="2"/>
  <c r="I949" i="2"/>
  <c r="I950" i="2"/>
  <c r="I954" i="2"/>
  <c r="I987" i="2"/>
  <c r="I988" i="2"/>
  <c r="I820" i="2"/>
  <c r="I822" i="2"/>
  <c r="I891" i="2"/>
  <c r="I892" i="2"/>
  <c r="I899" i="2"/>
  <c r="I963" i="2"/>
  <c r="I964" i="2"/>
  <c r="I965" i="2"/>
  <c r="I968" i="2"/>
  <c r="I969" i="2"/>
  <c r="I973" i="2"/>
  <c r="I889" i="2"/>
  <c r="I890" i="2"/>
  <c r="I962" i="2"/>
  <c r="I966" i="2"/>
  <c r="I967" i="2"/>
  <c r="I970" i="2"/>
  <c r="I971" i="2"/>
  <c r="I972" i="2"/>
  <c r="I867" i="2"/>
  <c r="I868" i="2"/>
  <c r="I870" i="2"/>
  <c r="I871" i="2"/>
  <c r="I874" i="2"/>
  <c r="I873" i="2"/>
  <c r="I872" i="2"/>
  <c r="I875" i="2"/>
  <c r="I869" i="2"/>
  <c r="I817" i="2"/>
  <c r="I823" i="2"/>
  <c r="I824" i="2"/>
  <c r="I839" i="2"/>
  <c r="I843" i="2"/>
  <c r="I855" i="2"/>
  <c r="I859" i="2"/>
  <c r="I860" i="2"/>
  <c r="I997" i="2"/>
  <c r="I1009" i="2"/>
  <c r="I995" i="2"/>
  <c r="I996" i="2"/>
  <c r="I1007" i="2"/>
  <c r="I1008" i="2"/>
  <c r="I1004" i="2"/>
  <c r="I998" i="2"/>
  <c r="I1005" i="2"/>
  <c r="I1002" i="2"/>
  <c r="I1003" i="2"/>
  <c r="I999" i="2"/>
  <c r="I991" i="2"/>
  <c r="I992" i="2"/>
  <c r="I993" i="2"/>
  <c r="I1000" i="2"/>
  <c r="I990" i="2"/>
  <c r="I1001" i="2"/>
  <c r="I989" i="2"/>
  <c r="I881" i="2"/>
  <c r="I960" i="2"/>
  <c r="I898" i="2"/>
  <c r="I975" i="2"/>
  <c r="I976" i="2"/>
  <c r="I925" i="2"/>
  <c r="I936" i="2"/>
  <c r="I953" i="2"/>
  <c r="I879" i="2"/>
  <c r="I880" i="2"/>
  <c r="I818" i="2"/>
  <c r="I821" i="2"/>
  <c r="I841" i="2"/>
  <c r="I844" i="2"/>
  <c r="I854" i="2"/>
  <c r="I884" i="2"/>
  <c r="I887" i="2"/>
  <c r="I918" i="2"/>
  <c r="I939" i="2"/>
  <c r="I940" i="2"/>
  <c r="I942" i="2"/>
  <c r="I943" i="2"/>
  <c r="I863" i="2"/>
  <c r="I994" i="2"/>
  <c r="I1006" i="2"/>
  <c r="I923" i="2"/>
  <c r="I819" i="2"/>
  <c r="BO1163" i="2" l="1"/>
  <c r="BO1090" i="2"/>
  <c r="BO1101" i="2"/>
  <c r="BO1107" i="2"/>
  <c r="BO1114" i="2"/>
  <c r="BO1124" i="2"/>
  <c r="BO1144" i="2"/>
  <c r="BO1011" i="2"/>
  <c r="BO1015" i="2"/>
  <c r="BO1019" i="2"/>
  <c r="BO1023" i="2"/>
  <c r="BO1027" i="2"/>
  <c r="BO1031" i="2"/>
  <c r="BO1035" i="2"/>
  <c r="BO1041" i="2"/>
  <c r="BO1045" i="2"/>
  <c r="BO1049" i="2"/>
  <c r="BO1053" i="2"/>
  <c r="BO1057" i="2"/>
  <c r="BO1061" i="2"/>
  <c r="BO1065" i="2"/>
  <c r="BO1069" i="2"/>
  <c r="BO1073" i="2"/>
  <c r="BO1077" i="2"/>
  <c r="BO1081" i="2"/>
  <c r="BO1084" i="2"/>
  <c r="BO1087" i="2"/>
  <c r="BO1091" i="2"/>
  <c r="BO1095" i="2"/>
  <c r="BO1100" i="2"/>
  <c r="BO1104" i="2"/>
  <c r="BO1108" i="2"/>
  <c r="BO1112" i="2"/>
  <c r="BO1115" i="2"/>
  <c r="BO1119" i="2"/>
  <c r="BO1123" i="2"/>
  <c r="BO1127" i="2"/>
  <c r="BO1131" i="2"/>
  <c r="BO1135" i="2"/>
  <c r="BO1139" i="2"/>
  <c r="BO1143" i="2"/>
  <c r="BO1147" i="2"/>
  <c r="BO1151" i="2"/>
  <c r="BO1155" i="2"/>
  <c r="BO1159" i="2"/>
  <c r="BO1014" i="2"/>
  <c r="BO1018" i="2"/>
  <c r="BO1028" i="2"/>
  <c r="BO1036" i="2"/>
  <c r="BO1038" i="2"/>
  <c r="BO1048" i="2"/>
  <c r="BO1054" i="2"/>
  <c r="BO1060" i="2"/>
  <c r="BO1066" i="2"/>
  <c r="BO1072" i="2"/>
  <c r="BO1076" i="2"/>
  <c r="BO1080" i="2"/>
  <c r="BO1120" i="2"/>
  <c r="BO1132" i="2"/>
  <c r="BO1162" i="2"/>
  <c r="BO1138" i="2"/>
  <c r="BO1148" i="2"/>
  <c r="BO1154" i="2"/>
  <c r="BO1030" i="2"/>
  <c r="BO1037" i="2"/>
  <c r="BO1040" i="2"/>
  <c r="BO1046" i="2"/>
  <c r="BO1056" i="2"/>
  <c r="BO1068" i="2"/>
  <c r="BO1088" i="2"/>
  <c r="BO1096" i="2"/>
  <c r="BO1099" i="2"/>
  <c r="BO1109" i="2"/>
  <c r="BO1113" i="2"/>
  <c r="BO1116" i="2"/>
  <c r="BO1128" i="2"/>
  <c r="BO1134" i="2"/>
  <c r="BO1150" i="2"/>
  <c r="BO1156" i="2"/>
  <c r="BO1083" i="2"/>
  <c r="BO1085" i="2"/>
  <c r="BO1086" i="2"/>
  <c r="BO1094" i="2"/>
  <c r="BO1103" i="2"/>
  <c r="BO1122" i="2"/>
  <c r="BO1126" i="2"/>
  <c r="BO1136" i="2"/>
  <c r="BO1152" i="2"/>
  <c r="BO1158" i="2"/>
  <c r="BO1013" i="2"/>
  <c r="BO1017" i="2"/>
  <c r="BO1021" i="2"/>
  <c r="BO1025" i="2"/>
  <c r="BO1029" i="2"/>
  <c r="BO1033" i="2"/>
  <c r="BO1039" i="2"/>
  <c r="BO1043" i="2"/>
  <c r="BO1047" i="2"/>
  <c r="BO1051" i="2"/>
  <c r="BO1055" i="2"/>
  <c r="BO1059" i="2"/>
  <c r="BO1063" i="2"/>
  <c r="BO1067" i="2"/>
  <c r="BO1071" i="2"/>
  <c r="BO1075" i="2"/>
  <c r="BO1079" i="2"/>
  <c r="BO1089" i="2"/>
  <c r="BO1093" i="2"/>
  <c r="BO1097" i="2"/>
  <c r="BO1098" i="2"/>
  <c r="BO1102" i="2"/>
  <c r="BO1106" i="2"/>
  <c r="BO1110" i="2"/>
  <c r="BO1117" i="2"/>
  <c r="BO1121" i="2"/>
  <c r="BO1125" i="2"/>
  <c r="BO1129" i="2"/>
  <c r="BO1133" i="2"/>
  <c r="BO1137" i="2"/>
  <c r="BO1141" i="2"/>
  <c r="BO1145" i="2"/>
  <c r="BO1149" i="2"/>
  <c r="BO1153" i="2"/>
  <c r="BO1157" i="2"/>
  <c r="BO1161" i="2"/>
  <c r="BO1016" i="2"/>
  <c r="BO1022" i="2"/>
  <c r="BO1024" i="2"/>
  <c r="BO1032" i="2"/>
  <c r="BO1042" i="2"/>
  <c r="BO1044" i="2"/>
  <c r="BO1058" i="2"/>
  <c r="BO1064" i="2"/>
  <c r="BO1070" i="2"/>
  <c r="BO1074" i="2"/>
  <c r="BO1078" i="2"/>
  <c r="BO1082" i="2"/>
  <c r="BO1140" i="2"/>
  <c r="BO1146" i="2"/>
  <c r="BO1160" i="2"/>
  <c r="BO1010" i="2"/>
  <c r="BO1130" i="2"/>
  <c r="BO1012" i="2"/>
  <c r="BO1020" i="2"/>
  <c r="BO1026" i="2"/>
  <c r="BO1034" i="2"/>
  <c r="BO1050" i="2"/>
  <c r="BO1052" i="2"/>
  <c r="BO1062" i="2"/>
  <c r="BO1092" i="2"/>
  <c r="BO1105" i="2"/>
  <c r="BO1111" i="2"/>
  <c r="BO1118" i="2"/>
  <c r="BO1142" i="2"/>
  <c r="AZ1161" i="2"/>
  <c r="AZ1118" i="2"/>
  <c r="AZ1057" i="2"/>
  <c r="AZ1156" i="2"/>
  <c r="AZ1097" i="2"/>
  <c r="AZ1078" i="2"/>
  <c r="AZ1091" i="2"/>
  <c r="AZ1119" i="2"/>
  <c r="BB1102" i="2"/>
  <c r="BA1123" i="2"/>
  <c r="BB1142" i="2"/>
  <c r="AZ1155" i="2"/>
  <c r="BB1020" i="2"/>
  <c r="BA1064" i="2"/>
  <c r="BA1154" i="2"/>
  <c r="BA1158" i="2"/>
  <c r="BA1162" i="2"/>
  <c r="BB1129" i="2"/>
  <c r="BB1015" i="2"/>
  <c r="AZ1020" i="2"/>
  <c r="AZ1054" i="2"/>
  <c r="AZ1114" i="2"/>
  <c r="AZ1147" i="2"/>
  <c r="AZ1149" i="2"/>
  <c r="BB1164" i="2"/>
  <c r="BE1164" i="2" s="1"/>
  <c r="BB1126" i="2"/>
  <c r="BA1104" i="2"/>
  <c r="AZ1136" i="2"/>
  <c r="AZ1084" i="2"/>
  <c r="AZ1010" i="2"/>
  <c r="AZ1160" i="2"/>
  <c r="AZ1033" i="2"/>
  <c r="BA1134" i="2"/>
  <c r="BB1147" i="2"/>
  <c r="BA1095" i="2"/>
  <c r="AZ1115" i="2"/>
  <c r="BB1139" i="2"/>
  <c r="AZ1130" i="2"/>
  <c r="AZ1144" i="2"/>
  <c r="AZ1081" i="2"/>
  <c r="AZ1163" i="2"/>
  <c r="AZ1158" i="2"/>
  <c r="AZ1061" i="2"/>
  <c r="AZ1106" i="2"/>
  <c r="AZ1157" i="2"/>
  <c r="AZ1028" i="2"/>
  <c r="AZ1037" i="2"/>
  <c r="AZ1101" i="2"/>
  <c r="AZ1116" i="2"/>
  <c r="AZ1120" i="2"/>
  <c r="BA1132" i="2"/>
  <c r="AZ1138" i="2"/>
  <c r="AZ1150" i="2"/>
  <c r="AZ1152" i="2"/>
  <c r="AZ1039" i="2"/>
  <c r="BA1152" i="2"/>
  <c r="BA1156" i="2"/>
  <c r="AZ1126" i="2"/>
  <c r="AZ1127" i="2"/>
  <c r="AZ1131" i="2"/>
  <c r="AZ1135" i="2"/>
  <c r="AZ1143" i="2"/>
  <c r="BA1147" i="2"/>
  <c r="AZ1151" i="2"/>
  <c r="BB1155" i="2"/>
  <c r="AZ1159" i="2"/>
  <c r="AZ1110" i="2"/>
  <c r="AZ1123" i="2"/>
  <c r="BA1013" i="2"/>
  <c r="BA1019" i="2"/>
  <c r="AZ1024" i="2"/>
  <c r="AZ1096" i="2"/>
  <c r="BB1113" i="2"/>
  <c r="AZ1122" i="2"/>
  <c r="AZ1128" i="2"/>
  <c r="BB1134" i="2"/>
  <c r="AZ1146" i="2"/>
  <c r="BB1156" i="2"/>
  <c r="AZ1073" i="2"/>
  <c r="AZ1087" i="2"/>
  <c r="AN1127" i="2"/>
  <c r="AZ1153" i="2"/>
  <c r="AZ1154" i="2"/>
  <c r="AZ1162" i="2"/>
  <c r="AZ1025" i="2"/>
  <c r="AZ1047" i="2"/>
  <c r="AZ1117" i="2"/>
  <c r="AN1151" i="2"/>
  <c r="AZ1124" i="2"/>
  <c r="BA1015" i="2"/>
  <c r="AZ1049" i="2"/>
  <c r="BA1053" i="2"/>
  <c r="AZ1065" i="2"/>
  <c r="AZ1069" i="2"/>
  <c r="AZ1077" i="2"/>
  <c r="AZ1095" i="2"/>
  <c r="AZ1098" i="2"/>
  <c r="AZ1121" i="2"/>
  <c r="AZ1125" i="2"/>
  <c r="AZ1133" i="2"/>
  <c r="AZ1137" i="2"/>
  <c r="AZ1145" i="2"/>
  <c r="BB1161" i="2"/>
  <c r="BB1100" i="2"/>
  <c r="AZ1108" i="2"/>
  <c r="AZ1014" i="2"/>
  <c r="BA1017" i="2"/>
  <c r="AZ1030" i="2"/>
  <c r="AZ1034" i="2"/>
  <c r="AZ1062" i="2"/>
  <c r="AZ1092" i="2"/>
  <c r="AZ1109" i="2"/>
  <c r="AZ1063" i="2"/>
  <c r="BA1112" i="2"/>
  <c r="AZ1011" i="2"/>
  <c r="AZ1027" i="2"/>
  <c r="AZ1035" i="2"/>
  <c r="AZ1041" i="2"/>
  <c r="AZ1053" i="2"/>
  <c r="AO819" i="2"/>
  <c r="AP819" i="2" s="1"/>
  <c r="BI819" i="2"/>
  <c r="AW819" i="2"/>
  <c r="AX819" i="2" s="1"/>
  <c r="BM819" i="2"/>
  <c r="AS827" i="2"/>
  <c r="AT827" i="2" s="1"/>
  <c r="BK827" i="2"/>
  <c r="AO828" i="2"/>
  <c r="AP828" i="2" s="1"/>
  <c r="BI828" i="2"/>
  <c r="AW828" i="2"/>
  <c r="AX828" i="2" s="1"/>
  <c r="BM828" i="2"/>
  <c r="AS830" i="2"/>
  <c r="AT830" i="2" s="1"/>
  <c r="BK830" i="2"/>
  <c r="AO831" i="2"/>
  <c r="AP831" i="2" s="1"/>
  <c r="BI831" i="2"/>
  <c r="AW831" i="2"/>
  <c r="AX831" i="2" s="1"/>
  <c r="BM831" i="2"/>
  <c r="AS832" i="2"/>
  <c r="AT832" i="2" s="1"/>
  <c r="BK832" i="2"/>
  <c r="AO833" i="2"/>
  <c r="AP833" i="2" s="1"/>
  <c r="BI833" i="2"/>
  <c r="AW833" i="2"/>
  <c r="AX833" i="2" s="1"/>
  <c r="BM833" i="2"/>
  <c r="AS834" i="2"/>
  <c r="AT834" i="2" s="1"/>
  <c r="BK834" i="2"/>
  <c r="AO835" i="2"/>
  <c r="AP835" i="2" s="1"/>
  <c r="BI835" i="2"/>
  <c r="AW835" i="2"/>
  <c r="AX835" i="2" s="1"/>
  <c r="BM835" i="2"/>
  <c r="AS836" i="2"/>
  <c r="AT836" i="2" s="1"/>
  <c r="BK836" i="2"/>
  <c r="AO837" i="2"/>
  <c r="AP837" i="2" s="1"/>
  <c r="BI837" i="2"/>
  <c r="AW837" i="2"/>
  <c r="AX837" i="2" s="1"/>
  <c r="BM837" i="2"/>
  <c r="AS838" i="2"/>
  <c r="AT838" i="2" s="1"/>
  <c r="BK838" i="2"/>
  <c r="AO840" i="2"/>
  <c r="AP840" i="2" s="1"/>
  <c r="BI840" i="2"/>
  <c r="AW840" i="2"/>
  <c r="AX840" i="2" s="1"/>
  <c r="BM840" i="2"/>
  <c r="AS845" i="2"/>
  <c r="AT845" i="2" s="1"/>
  <c r="BK845" i="2"/>
  <c r="AO846" i="2"/>
  <c r="AP846" i="2" s="1"/>
  <c r="BI846" i="2"/>
  <c r="AW846" i="2"/>
  <c r="AX846" i="2" s="1"/>
  <c r="BM846" i="2"/>
  <c r="AS848" i="2"/>
  <c r="AT848" i="2" s="1"/>
  <c r="BK848" i="2"/>
  <c r="AO849" i="2"/>
  <c r="AP849" i="2" s="1"/>
  <c r="BI849" i="2"/>
  <c r="AW849" i="2"/>
  <c r="AX849" i="2" s="1"/>
  <c r="BM849" i="2"/>
  <c r="AS850" i="2"/>
  <c r="AT850" i="2" s="1"/>
  <c r="BK850" i="2"/>
  <c r="AO851" i="2"/>
  <c r="AP851" i="2" s="1"/>
  <c r="BI851" i="2"/>
  <c r="AW851" i="2"/>
  <c r="AX851" i="2" s="1"/>
  <c r="BM851" i="2"/>
  <c r="AS852" i="2"/>
  <c r="AT852" i="2" s="1"/>
  <c r="BK852" i="2"/>
  <c r="AO853" i="2"/>
  <c r="AP853" i="2" s="1"/>
  <c r="BI853" i="2"/>
  <c r="AW853" i="2"/>
  <c r="AX853" i="2" s="1"/>
  <c r="BM853" i="2"/>
  <c r="AS856" i="2"/>
  <c r="AT856" i="2" s="1"/>
  <c r="BK856" i="2"/>
  <c r="AO857" i="2"/>
  <c r="AP857" i="2" s="1"/>
  <c r="BI857" i="2"/>
  <c r="AW857" i="2"/>
  <c r="AX857" i="2" s="1"/>
  <c r="BM857" i="2"/>
  <c r="AS858" i="2"/>
  <c r="AT858" i="2" s="1"/>
  <c r="BK858" i="2"/>
  <c r="AO864" i="2"/>
  <c r="AP864" i="2" s="1"/>
  <c r="BI864" i="2"/>
  <c r="AW864" i="2"/>
  <c r="AX864" i="2" s="1"/>
  <c r="BM864" i="2"/>
  <c r="AS883" i="2"/>
  <c r="AT883" i="2" s="1"/>
  <c r="BK883" i="2"/>
  <c r="AO886" i="2"/>
  <c r="AP886" i="2" s="1"/>
  <c r="BI886" i="2"/>
  <c r="AW886" i="2"/>
  <c r="AX886" i="2" s="1"/>
  <c r="BM886" i="2"/>
  <c r="AS888" i="2"/>
  <c r="AT888" i="2" s="1"/>
  <c r="BK888" i="2"/>
  <c r="AO894" i="2"/>
  <c r="AP894" i="2" s="1"/>
  <c r="BI894" i="2"/>
  <c r="AW894" i="2"/>
  <c r="AX894" i="2" s="1"/>
  <c r="BM894" i="2"/>
  <c r="AS895" i="2"/>
  <c r="AT895" i="2" s="1"/>
  <c r="BK895" i="2"/>
  <c r="AO896" i="2"/>
  <c r="AP896" i="2" s="1"/>
  <c r="BI896" i="2"/>
  <c r="AW896" i="2"/>
  <c r="AX896" i="2" s="1"/>
  <c r="BM896" i="2"/>
  <c r="AS897" i="2"/>
  <c r="AT897" i="2" s="1"/>
  <c r="BK897" i="2"/>
  <c r="AO900" i="2"/>
  <c r="AP900" i="2" s="1"/>
  <c r="BI900" i="2"/>
  <c r="AW900" i="2"/>
  <c r="AX900" i="2" s="1"/>
  <c r="BM900" i="2"/>
  <c r="AS901" i="2"/>
  <c r="AT901" i="2" s="1"/>
  <c r="BK901" i="2"/>
  <c r="AO902" i="2"/>
  <c r="AP902" i="2" s="1"/>
  <c r="BI902" i="2"/>
  <c r="AW902" i="2"/>
  <c r="AX902" i="2" s="1"/>
  <c r="BM902" i="2"/>
  <c r="AS903" i="2"/>
  <c r="AT903" i="2" s="1"/>
  <c r="BK903" i="2"/>
  <c r="AO904" i="2"/>
  <c r="AP904" i="2" s="1"/>
  <c r="BI904" i="2"/>
  <c r="AW904" i="2"/>
  <c r="AX904" i="2" s="1"/>
  <c r="BM904" i="2"/>
  <c r="AS907" i="2"/>
  <c r="AT907" i="2" s="1"/>
  <c r="BK907" i="2"/>
  <c r="AO908" i="2"/>
  <c r="AP908" i="2" s="1"/>
  <c r="BI908" i="2"/>
  <c r="AW908" i="2"/>
  <c r="AX908" i="2" s="1"/>
  <c r="BM908" i="2"/>
  <c r="AS910" i="2"/>
  <c r="AT910" i="2" s="1"/>
  <c r="BK910" i="2"/>
  <c r="AO914" i="2"/>
  <c r="AP914" i="2" s="1"/>
  <c r="BI914" i="2"/>
  <c r="AW914" i="2"/>
  <c r="AX914" i="2" s="1"/>
  <c r="BM914" i="2"/>
  <c r="AS915" i="2"/>
  <c r="AT915" i="2" s="1"/>
  <c r="BK915" i="2"/>
  <c r="AO916" i="2"/>
  <c r="AP916" i="2" s="1"/>
  <c r="BI916" i="2"/>
  <c r="AW916" i="2"/>
  <c r="AX916" i="2" s="1"/>
  <c r="BM916" i="2"/>
  <c r="AS920" i="2"/>
  <c r="AT920" i="2" s="1"/>
  <c r="BK920" i="2"/>
  <c r="AO922" i="2"/>
  <c r="AP922" i="2" s="1"/>
  <c r="BI922" i="2"/>
  <c r="AW922" i="2"/>
  <c r="AX922" i="2" s="1"/>
  <c r="BM922" i="2"/>
  <c r="AS926" i="2"/>
  <c r="AT926" i="2" s="1"/>
  <c r="BK926" i="2"/>
  <c r="AO927" i="2"/>
  <c r="AP927" i="2" s="1"/>
  <c r="BI927" i="2"/>
  <c r="AW927" i="2"/>
  <c r="AX927" i="2" s="1"/>
  <c r="BM927" i="2"/>
  <c r="AS930" i="2"/>
  <c r="AT930" i="2" s="1"/>
  <c r="BK930" i="2"/>
  <c r="AO934" i="2"/>
  <c r="AP934" i="2" s="1"/>
  <c r="BI934" i="2"/>
  <c r="AW934" i="2"/>
  <c r="AX934" i="2" s="1"/>
  <c r="BM934" i="2"/>
  <c r="AS935" i="2"/>
  <c r="AT935" i="2" s="1"/>
  <c r="BK935" i="2"/>
  <c r="AO944" i="2"/>
  <c r="AP944" i="2" s="1"/>
  <c r="BI944" i="2"/>
  <c r="AW944" i="2"/>
  <c r="AX944" i="2" s="1"/>
  <c r="BM944" i="2"/>
  <c r="AS945" i="2"/>
  <c r="AT945" i="2" s="1"/>
  <c r="BK945" i="2"/>
  <c r="AO946" i="2"/>
  <c r="AP946" i="2" s="1"/>
  <c r="BI946" i="2"/>
  <c r="AW946" i="2"/>
  <c r="AX946" i="2" s="1"/>
  <c r="BM946" i="2"/>
  <c r="AS947" i="2"/>
  <c r="AT947" i="2" s="1"/>
  <c r="BK947" i="2"/>
  <c r="AO948" i="2"/>
  <c r="AP948" i="2" s="1"/>
  <c r="BI948" i="2"/>
  <c r="AW948" i="2"/>
  <c r="AX948" i="2" s="1"/>
  <c r="BM948" i="2"/>
  <c r="AS951" i="2"/>
  <c r="AT951" i="2" s="1"/>
  <c r="BK951" i="2"/>
  <c r="AS952" i="2"/>
  <c r="AT952" i="2" s="1"/>
  <c r="BK952" i="2"/>
  <c r="AO825" i="2"/>
  <c r="AP825" i="2" s="1"/>
  <c r="BI825" i="2"/>
  <c r="AW825" i="2"/>
  <c r="AX825" i="2" s="1"/>
  <c r="BM825" i="2"/>
  <c r="AS826" i="2"/>
  <c r="AT826" i="2" s="1"/>
  <c r="BK826" i="2"/>
  <c r="AO829" i="2"/>
  <c r="AP829" i="2" s="1"/>
  <c r="BI829" i="2"/>
  <c r="AW829" i="2"/>
  <c r="AX829" i="2" s="1"/>
  <c r="BM829" i="2"/>
  <c r="AS842" i="2"/>
  <c r="AT842" i="2" s="1"/>
  <c r="BK842" i="2"/>
  <c r="AO847" i="2"/>
  <c r="AP847" i="2" s="1"/>
  <c r="BI847" i="2"/>
  <c r="AW847" i="2"/>
  <c r="AX847" i="2" s="1"/>
  <c r="BM847" i="2"/>
  <c r="AS906" i="2"/>
  <c r="AT906" i="2" s="1"/>
  <c r="BK906" i="2"/>
  <c r="AO911" i="2"/>
  <c r="AP911" i="2" s="1"/>
  <c r="BI911" i="2"/>
  <c r="AW911" i="2"/>
  <c r="AX911" i="2" s="1"/>
  <c r="BM911" i="2"/>
  <c r="AS912" i="2"/>
  <c r="AT912" i="2" s="1"/>
  <c r="BK912" i="2"/>
  <c r="AO956" i="2"/>
  <c r="AP956" i="2" s="1"/>
  <c r="BI956" i="2"/>
  <c r="AW956" i="2"/>
  <c r="AX956" i="2" s="1"/>
  <c r="BM956" i="2"/>
  <c r="AS958" i="2"/>
  <c r="AT958" i="2" s="1"/>
  <c r="BK958" i="2"/>
  <c r="AO959" i="2"/>
  <c r="AP959" i="2" s="1"/>
  <c r="BI959" i="2"/>
  <c r="AW959" i="2"/>
  <c r="AX959" i="2" s="1"/>
  <c r="BM959" i="2"/>
  <c r="AS974" i="2"/>
  <c r="AT974" i="2" s="1"/>
  <c r="BK974" i="2"/>
  <c r="AO978" i="2"/>
  <c r="AP978" i="2" s="1"/>
  <c r="BI978" i="2"/>
  <c r="AW978" i="2"/>
  <c r="AX978" i="2" s="1"/>
  <c r="BM978" i="2"/>
  <c r="AS979" i="2"/>
  <c r="AT979" i="2" s="1"/>
  <c r="BK979" i="2"/>
  <c r="AO983" i="2"/>
  <c r="AP983" i="2" s="1"/>
  <c r="BI983" i="2"/>
  <c r="AW983" i="2"/>
  <c r="AX983" i="2" s="1"/>
  <c r="BM983" i="2"/>
  <c r="AS986" i="2"/>
  <c r="AT986" i="2" s="1"/>
  <c r="BK986" i="2"/>
  <c r="AO862" i="2"/>
  <c r="AP862" i="2" s="1"/>
  <c r="BI862" i="2"/>
  <c r="AW862" i="2"/>
  <c r="AX862" i="2" s="1"/>
  <c r="BM862" i="2"/>
  <c r="AS865" i="2"/>
  <c r="AT865" i="2" s="1"/>
  <c r="BK865" i="2"/>
  <c r="AO866" i="2"/>
  <c r="AP866" i="2" s="1"/>
  <c r="BI866" i="2"/>
  <c r="AW866" i="2"/>
  <c r="AX866" i="2" s="1"/>
  <c r="BM866" i="2"/>
  <c r="AS882" i="2"/>
  <c r="AT882" i="2" s="1"/>
  <c r="BK882" i="2"/>
  <c r="AO885" i="2"/>
  <c r="AP885" i="2" s="1"/>
  <c r="BI885" i="2"/>
  <c r="AW885" i="2"/>
  <c r="AX885" i="2" s="1"/>
  <c r="BM885" i="2"/>
  <c r="AS905" i="2"/>
  <c r="AT905" i="2" s="1"/>
  <c r="BK905" i="2"/>
  <c r="AO909" i="2"/>
  <c r="AP909" i="2" s="1"/>
  <c r="BI909" i="2"/>
  <c r="AW909" i="2"/>
  <c r="AX909" i="2" s="1"/>
  <c r="BM909" i="2"/>
  <c r="AS913" i="2"/>
  <c r="AT913" i="2" s="1"/>
  <c r="BK913" i="2"/>
  <c r="AO917" i="2"/>
  <c r="AP917" i="2" s="1"/>
  <c r="BI917" i="2"/>
  <c r="AW917" i="2"/>
  <c r="AX917" i="2" s="1"/>
  <c r="BM917" i="2"/>
  <c r="AS955" i="2"/>
  <c r="AT955" i="2" s="1"/>
  <c r="BK955" i="2"/>
  <c r="AO957" i="2"/>
  <c r="AP957" i="2" s="1"/>
  <c r="BI957" i="2"/>
  <c r="AW957" i="2"/>
  <c r="AX957" i="2" s="1"/>
  <c r="BM957" i="2"/>
  <c r="AS961" i="2"/>
  <c r="AT961" i="2" s="1"/>
  <c r="BK961" i="2"/>
  <c r="AO977" i="2"/>
  <c r="AP977" i="2" s="1"/>
  <c r="BI977" i="2"/>
  <c r="AW977" i="2"/>
  <c r="AX977" i="2" s="1"/>
  <c r="BM977" i="2"/>
  <c r="AS980" i="2"/>
  <c r="AT980" i="2" s="1"/>
  <c r="BK980" i="2"/>
  <c r="AO981" i="2"/>
  <c r="AP981" i="2" s="1"/>
  <c r="BI981" i="2"/>
  <c r="AW981" i="2"/>
  <c r="AX981" i="2" s="1"/>
  <c r="BM981" i="2"/>
  <c r="AS982" i="2"/>
  <c r="AT982" i="2" s="1"/>
  <c r="BK982" i="2"/>
  <c r="AO984" i="2"/>
  <c r="AP984" i="2" s="1"/>
  <c r="BI984" i="2"/>
  <c r="AW984" i="2"/>
  <c r="AX984" i="2" s="1"/>
  <c r="BM984" i="2"/>
  <c r="AS985" i="2"/>
  <c r="AT985" i="2" s="1"/>
  <c r="BK985" i="2"/>
  <c r="AO861" i="2"/>
  <c r="AP861" i="2" s="1"/>
  <c r="BI861" i="2"/>
  <c r="AW861" i="2"/>
  <c r="AX861" i="2" s="1"/>
  <c r="BM861" i="2"/>
  <c r="AS921" i="2"/>
  <c r="AT921" i="2" s="1"/>
  <c r="BK921" i="2"/>
  <c r="AO941" i="2"/>
  <c r="AP941" i="2" s="1"/>
  <c r="BI941" i="2"/>
  <c r="AW941" i="2"/>
  <c r="AX941" i="2" s="1"/>
  <c r="BM941" i="2"/>
  <c r="AS876" i="2"/>
  <c r="AT876" i="2" s="1"/>
  <c r="BK876" i="2"/>
  <c r="AO877" i="2"/>
  <c r="AP877" i="2" s="1"/>
  <c r="BI877" i="2"/>
  <c r="AW877" i="2"/>
  <c r="AX877" i="2" s="1"/>
  <c r="BM877" i="2"/>
  <c r="AS878" i="2"/>
  <c r="AT878" i="2" s="1"/>
  <c r="BK878" i="2"/>
  <c r="AO893" i="2"/>
  <c r="AP893" i="2" s="1"/>
  <c r="BI893" i="2"/>
  <c r="AW893" i="2"/>
  <c r="AX893" i="2" s="1"/>
  <c r="BM893" i="2"/>
  <c r="AS919" i="2"/>
  <c r="AT919" i="2" s="1"/>
  <c r="BK919" i="2"/>
  <c r="AO924" i="2"/>
  <c r="AP924" i="2" s="1"/>
  <c r="BI924" i="2"/>
  <c r="AW924" i="2"/>
  <c r="AX924" i="2" s="1"/>
  <c r="BM924" i="2"/>
  <c r="AS928" i="2"/>
  <c r="AT928" i="2" s="1"/>
  <c r="BK928" i="2"/>
  <c r="AO929" i="2"/>
  <c r="AP929" i="2" s="1"/>
  <c r="BI929" i="2"/>
  <c r="AW929" i="2"/>
  <c r="AX929" i="2" s="1"/>
  <c r="BM929" i="2"/>
  <c r="AS931" i="2"/>
  <c r="AT931" i="2" s="1"/>
  <c r="BK931" i="2"/>
  <c r="AO932" i="2"/>
  <c r="AP932" i="2" s="1"/>
  <c r="BI932" i="2"/>
  <c r="AW932" i="2"/>
  <c r="AX932" i="2" s="1"/>
  <c r="BM932" i="2"/>
  <c r="AS933" i="2"/>
  <c r="AT933" i="2" s="1"/>
  <c r="BK933" i="2"/>
  <c r="AO937" i="2"/>
  <c r="AP937" i="2" s="1"/>
  <c r="BI937" i="2"/>
  <c r="AW937" i="2"/>
  <c r="AX937" i="2" s="1"/>
  <c r="BM937" i="2"/>
  <c r="AS938" i="2"/>
  <c r="AT938" i="2" s="1"/>
  <c r="BK938" i="2"/>
  <c r="AO949" i="2"/>
  <c r="BI949" i="2"/>
  <c r="AW949" i="2"/>
  <c r="AX949" i="2" s="1"/>
  <c r="BM949" i="2"/>
  <c r="AS950" i="2"/>
  <c r="AT950" i="2" s="1"/>
  <c r="BK950" i="2"/>
  <c r="AO954" i="2"/>
  <c r="AP954" i="2" s="1"/>
  <c r="BI954" i="2"/>
  <c r="AW954" i="2"/>
  <c r="AX954" i="2" s="1"/>
  <c r="BM954" i="2"/>
  <c r="AS987" i="2"/>
  <c r="AT987" i="2" s="1"/>
  <c r="BK987" i="2"/>
  <c r="AO988" i="2"/>
  <c r="BI988" i="2"/>
  <c r="AW988" i="2"/>
  <c r="AX988" i="2" s="1"/>
  <c r="BM988" i="2"/>
  <c r="AS820" i="2"/>
  <c r="AT820" i="2" s="1"/>
  <c r="BK820" i="2"/>
  <c r="AO822" i="2"/>
  <c r="AP822" i="2" s="1"/>
  <c r="BI822" i="2"/>
  <c r="AW822" i="2"/>
  <c r="AX822" i="2" s="1"/>
  <c r="BM822" i="2"/>
  <c r="AS891" i="2"/>
  <c r="AT891" i="2" s="1"/>
  <c r="BK891" i="2"/>
  <c r="AO892" i="2"/>
  <c r="AP892" i="2" s="1"/>
  <c r="BI892" i="2"/>
  <c r="AW892" i="2"/>
  <c r="AX892" i="2" s="1"/>
  <c r="BM892" i="2"/>
  <c r="AS899" i="2"/>
  <c r="AT899" i="2" s="1"/>
  <c r="BK899" i="2"/>
  <c r="AO963" i="2"/>
  <c r="AP963" i="2" s="1"/>
  <c r="BI963" i="2"/>
  <c r="AW963" i="2"/>
  <c r="AX963" i="2" s="1"/>
  <c r="BM963" i="2"/>
  <c r="AS964" i="2"/>
  <c r="AT964" i="2" s="1"/>
  <c r="BK964" i="2"/>
  <c r="AS965" i="2"/>
  <c r="AT965" i="2" s="1"/>
  <c r="BK965" i="2"/>
  <c r="AO968" i="2"/>
  <c r="AP968" i="2" s="1"/>
  <c r="BI968" i="2"/>
  <c r="AW968" i="2"/>
  <c r="AX968" i="2" s="1"/>
  <c r="BM968" i="2"/>
  <c r="AS969" i="2"/>
  <c r="AT969" i="2" s="1"/>
  <c r="BK969" i="2"/>
  <c r="AO973" i="2"/>
  <c r="AP973" i="2" s="1"/>
  <c r="BI973" i="2"/>
  <c r="AW973" i="2"/>
  <c r="AX973" i="2" s="1"/>
  <c r="BM973" i="2"/>
  <c r="AS889" i="2"/>
  <c r="AT889" i="2" s="1"/>
  <c r="BK889" i="2"/>
  <c r="AO890" i="2"/>
  <c r="AP890" i="2" s="1"/>
  <c r="BI890" i="2"/>
  <c r="AW890" i="2"/>
  <c r="AX890" i="2" s="1"/>
  <c r="BM890" i="2"/>
  <c r="AO962" i="2"/>
  <c r="AP962" i="2" s="1"/>
  <c r="BI962" i="2"/>
  <c r="AW962" i="2"/>
  <c r="AX962" i="2" s="1"/>
  <c r="BM962" i="2"/>
  <c r="AS966" i="2"/>
  <c r="AT966" i="2" s="1"/>
  <c r="BK966" i="2"/>
  <c r="AO967" i="2"/>
  <c r="AP967" i="2" s="1"/>
  <c r="BI967" i="2"/>
  <c r="AW967" i="2"/>
  <c r="AX967" i="2" s="1"/>
  <c r="BM967" i="2"/>
  <c r="AS970" i="2"/>
  <c r="AT970" i="2" s="1"/>
  <c r="BK970" i="2"/>
  <c r="AO971" i="2"/>
  <c r="AP971" i="2" s="1"/>
  <c r="BI971" i="2"/>
  <c r="AW971" i="2"/>
  <c r="AX971" i="2" s="1"/>
  <c r="BM971" i="2"/>
  <c r="AS972" i="2"/>
  <c r="AT972" i="2" s="1"/>
  <c r="BK972" i="2"/>
  <c r="AO867" i="2"/>
  <c r="AP867" i="2" s="1"/>
  <c r="BI867" i="2"/>
  <c r="AW867" i="2"/>
  <c r="AX867" i="2" s="1"/>
  <c r="BM867" i="2"/>
  <c r="AS868" i="2"/>
  <c r="AT868" i="2" s="1"/>
  <c r="BK868" i="2"/>
  <c r="AO870" i="2"/>
  <c r="AP870" i="2" s="1"/>
  <c r="BI870" i="2"/>
  <c r="AW870" i="2"/>
  <c r="AX870" i="2" s="1"/>
  <c r="BM870" i="2"/>
  <c r="AS871" i="2"/>
  <c r="AT871" i="2" s="1"/>
  <c r="BK871" i="2"/>
  <c r="AO874" i="2"/>
  <c r="AP874" i="2" s="1"/>
  <c r="BI874" i="2"/>
  <c r="AW874" i="2"/>
  <c r="AX874" i="2" s="1"/>
  <c r="BM874" i="2"/>
  <c r="AS873" i="2"/>
  <c r="AT873" i="2" s="1"/>
  <c r="BK873" i="2"/>
  <c r="AO872" i="2"/>
  <c r="AP872" i="2" s="1"/>
  <c r="BI872" i="2"/>
  <c r="AW872" i="2"/>
  <c r="AX872" i="2" s="1"/>
  <c r="BM872" i="2"/>
  <c r="AS875" i="2"/>
  <c r="AT875" i="2" s="1"/>
  <c r="BK875" i="2"/>
  <c r="AO869" i="2"/>
  <c r="AP869" i="2" s="1"/>
  <c r="BI869" i="2"/>
  <c r="AW869" i="2"/>
  <c r="AX869" i="2" s="1"/>
  <c r="BM869" i="2"/>
  <c r="AS817" i="2"/>
  <c r="AT817" i="2" s="1"/>
  <c r="BK817" i="2"/>
  <c r="AO823" i="2"/>
  <c r="AP823" i="2" s="1"/>
  <c r="BI823" i="2"/>
  <c r="AW823" i="2"/>
  <c r="AX823" i="2" s="1"/>
  <c r="BM823" i="2"/>
  <c r="AS824" i="2"/>
  <c r="AT824" i="2" s="1"/>
  <c r="BK824" i="2"/>
  <c r="AO839" i="2"/>
  <c r="AP839" i="2" s="1"/>
  <c r="BI839" i="2"/>
  <c r="AW839" i="2"/>
  <c r="AX839" i="2" s="1"/>
  <c r="BM839" i="2"/>
  <c r="AS843" i="2"/>
  <c r="AT843" i="2" s="1"/>
  <c r="BK843" i="2"/>
  <c r="AO855" i="2"/>
  <c r="AP855" i="2" s="1"/>
  <c r="BI855" i="2"/>
  <c r="AW855" i="2"/>
  <c r="AX855" i="2" s="1"/>
  <c r="BM855" i="2"/>
  <c r="AS859" i="2"/>
  <c r="AT859" i="2" s="1"/>
  <c r="BK859" i="2"/>
  <c r="AO860" i="2"/>
  <c r="AP860" i="2" s="1"/>
  <c r="BI860" i="2"/>
  <c r="AW860" i="2"/>
  <c r="AX860" i="2" s="1"/>
  <c r="BM860" i="2"/>
  <c r="AS997" i="2"/>
  <c r="AT997" i="2" s="1"/>
  <c r="BK997" i="2"/>
  <c r="AO1009" i="2"/>
  <c r="AP1009" i="2" s="1"/>
  <c r="BI1009" i="2"/>
  <c r="AW1009" i="2"/>
  <c r="AX1009" i="2" s="1"/>
  <c r="BM1009" i="2"/>
  <c r="AS995" i="2"/>
  <c r="AT995" i="2" s="1"/>
  <c r="BK995" i="2"/>
  <c r="AO996" i="2"/>
  <c r="BI996" i="2"/>
  <c r="AW996" i="2"/>
  <c r="AX996" i="2" s="1"/>
  <c r="BM996" i="2"/>
  <c r="AS1007" i="2"/>
  <c r="AT1007" i="2" s="1"/>
  <c r="BK1007" i="2"/>
  <c r="AO1008" i="2"/>
  <c r="AP1008" i="2" s="1"/>
  <c r="BI1008" i="2"/>
  <c r="AW1008" i="2"/>
  <c r="AX1008" i="2" s="1"/>
  <c r="BM1008" i="2"/>
  <c r="AS1004" i="2"/>
  <c r="AT1004" i="2" s="1"/>
  <c r="BK1004" i="2"/>
  <c r="AO998" i="2"/>
  <c r="BI998" i="2"/>
  <c r="AW998" i="2"/>
  <c r="AX998" i="2" s="1"/>
  <c r="BM998" i="2"/>
  <c r="AS1005" i="2"/>
  <c r="AT1005" i="2" s="1"/>
  <c r="BK1005" i="2"/>
  <c r="AO1002" i="2"/>
  <c r="AP1002" i="2" s="1"/>
  <c r="BI1002" i="2"/>
  <c r="AW1002" i="2"/>
  <c r="AX1002" i="2" s="1"/>
  <c r="BM1002" i="2"/>
  <c r="AS1003" i="2"/>
  <c r="AT1003" i="2" s="1"/>
  <c r="BK1003" i="2"/>
  <c r="AO999" i="2"/>
  <c r="AP999" i="2" s="1"/>
  <c r="BI999" i="2"/>
  <c r="AW999" i="2"/>
  <c r="AX999" i="2" s="1"/>
  <c r="BM999" i="2"/>
  <c r="AS991" i="2"/>
  <c r="AT991" i="2" s="1"/>
  <c r="BK991" i="2"/>
  <c r="AO992" i="2"/>
  <c r="AP992" i="2" s="1"/>
  <c r="BI992" i="2"/>
  <c r="AW992" i="2"/>
  <c r="AX992" i="2" s="1"/>
  <c r="BM992" i="2"/>
  <c r="AS993" i="2"/>
  <c r="AT993" i="2" s="1"/>
  <c r="BK993" i="2"/>
  <c r="AO1000" i="2"/>
  <c r="AP1000" i="2" s="1"/>
  <c r="BI1000" i="2"/>
  <c r="AW1000" i="2"/>
  <c r="AX1000" i="2" s="1"/>
  <c r="BM1000" i="2"/>
  <c r="AS990" i="2"/>
  <c r="AT990" i="2" s="1"/>
  <c r="BK990" i="2"/>
  <c r="AO1001" i="2"/>
  <c r="AP1001" i="2" s="1"/>
  <c r="BI1001" i="2"/>
  <c r="AW1001" i="2"/>
  <c r="AX1001" i="2" s="1"/>
  <c r="BM1001" i="2"/>
  <c r="AS989" i="2"/>
  <c r="AT989" i="2" s="1"/>
  <c r="BK989" i="2"/>
  <c r="AO881" i="2"/>
  <c r="AP881" i="2" s="1"/>
  <c r="BI881" i="2"/>
  <c r="AW881" i="2"/>
  <c r="AX881" i="2" s="1"/>
  <c r="BM881" i="2"/>
  <c r="AS960" i="2"/>
  <c r="AT960" i="2" s="1"/>
  <c r="BK960" i="2"/>
  <c r="AO898" i="2"/>
  <c r="AP898" i="2" s="1"/>
  <c r="BI898" i="2"/>
  <c r="AW898" i="2"/>
  <c r="AX898" i="2" s="1"/>
  <c r="BM898" i="2"/>
  <c r="AS975" i="2"/>
  <c r="AT975" i="2" s="1"/>
  <c r="BK975" i="2"/>
  <c r="AO976" i="2"/>
  <c r="AP976" i="2" s="1"/>
  <c r="BI976" i="2"/>
  <c r="AW976" i="2"/>
  <c r="AX976" i="2" s="1"/>
  <c r="BM976" i="2"/>
  <c r="AS925" i="2"/>
  <c r="AT925" i="2" s="1"/>
  <c r="BK925" i="2"/>
  <c r="AS936" i="2"/>
  <c r="AT936" i="2" s="1"/>
  <c r="BK936" i="2"/>
  <c r="AO953" i="2"/>
  <c r="AP953" i="2" s="1"/>
  <c r="BI953" i="2"/>
  <c r="AW953" i="2"/>
  <c r="AX953" i="2" s="1"/>
  <c r="BM953" i="2"/>
  <c r="AS879" i="2"/>
  <c r="AT879" i="2" s="1"/>
  <c r="BK879" i="2"/>
  <c r="AO880" i="2"/>
  <c r="AP880" i="2" s="1"/>
  <c r="BI880" i="2"/>
  <c r="AW880" i="2"/>
  <c r="AX880" i="2" s="1"/>
  <c r="BM880" i="2"/>
  <c r="AO818" i="2"/>
  <c r="AP818" i="2" s="1"/>
  <c r="BI818" i="2"/>
  <c r="AW818" i="2"/>
  <c r="AX818" i="2" s="1"/>
  <c r="BM818" i="2"/>
  <c r="AS821" i="2"/>
  <c r="AT821" i="2" s="1"/>
  <c r="BK821" i="2"/>
  <c r="AO841" i="2"/>
  <c r="AP841" i="2" s="1"/>
  <c r="BI841" i="2"/>
  <c r="AW841" i="2"/>
  <c r="AX841" i="2" s="1"/>
  <c r="BM841" i="2"/>
  <c r="AS844" i="2"/>
  <c r="AT844" i="2" s="1"/>
  <c r="BK844" i="2"/>
  <c r="AO854" i="2"/>
  <c r="AP854" i="2" s="1"/>
  <c r="BI854" i="2"/>
  <c r="AW854" i="2"/>
  <c r="AX854" i="2" s="1"/>
  <c r="BM854" i="2"/>
  <c r="AS884" i="2"/>
  <c r="AT884" i="2" s="1"/>
  <c r="BK884" i="2"/>
  <c r="AO887" i="2"/>
  <c r="AP887" i="2" s="1"/>
  <c r="BI887" i="2"/>
  <c r="AW887" i="2"/>
  <c r="AX887" i="2" s="1"/>
  <c r="BM887" i="2"/>
  <c r="AS918" i="2"/>
  <c r="AT918" i="2" s="1"/>
  <c r="BK918" i="2"/>
  <c r="AO939" i="2"/>
  <c r="AP939" i="2" s="1"/>
  <c r="BI939" i="2"/>
  <c r="AW939" i="2"/>
  <c r="AX939" i="2" s="1"/>
  <c r="BM939" i="2"/>
  <c r="AS940" i="2"/>
  <c r="AT940" i="2" s="1"/>
  <c r="BK940" i="2"/>
  <c r="AO942" i="2"/>
  <c r="AP942" i="2" s="1"/>
  <c r="BI942" i="2"/>
  <c r="AW942" i="2"/>
  <c r="AX942" i="2" s="1"/>
  <c r="BM942" i="2"/>
  <c r="AS943" i="2"/>
  <c r="AT943" i="2" s="1"/>
  <c r="BK943" i="2"/>
  <c r="AO863" i="2"/>
  <c r="AP863" i="2" s="1"/>
  <c r="BI863" i="2"/>
  <c r="AW863" i="2"/>
  <c r="AX863" i="2" s="1"/>
  <c r="BM863" i="2"/>
  <c r="AS994" i="2"/>
  <c r="AT994" i="2" s="1"/>
  <c r="BK994" i="2"/>
  <c r="AO1006" i="2"/>
  <c r="BI1006" i="2"/>
  <c r="AW1006" i="2"/>
  <c r="AX1006" i="2" s="1"/>
  <c r="BM1006" i="2"/>
  <c r="AS923" i="2"/>
  <c r="AT923" i="2" s="1"/>
  <c r="BK923" i="2"/>
  <c r="AZ1012" i="2"/>
  <c r="AZ1018" i="2"/>
  <c r="AZ1022" i="2"/>
  <c r="AZ1026" i="2"/>
  <c r="AZ1068" i="2"/>
  <c r="BB1105" i="2"/>
  <c r="AZ1029" i="2"/>
  <c r="AZ1043" i="2"/>
  <c r="AZ1075" i="2"/>
  <c r="AP1044" i="2"/>
  <c r="BB1044" i="2" s="1"/>
  <c r="AZ1044" i="2"/>
  <c r="AP1048" i="2"/>
  <c r="AZ1048" i="2"/>
  <c r="AP1052" i="2"/>
  <c r="BA1052" i="2" s="1"/>
  <c r="AZ1052" i="2"/>
  <c r="BB1064" i="2"/>
  <c r="BA1160" i="2"/>
  <c r="BB1160" i="2"/>
  <c r="AZ1083" i="2"/>
  <c r="AZ1085" i="2"/>
  <c r="AZ1090" i="2"/>
  <c r="AZ1103" i="2"/>
  <c r="BB1152" i="2"/>
  <c r="AZ1021" i="2"/>
  <c r="AZ1051" i="2"/>
  <c r="AZ1055" i="2"/>
  <c r="AZ1059" i="2"/>
  <c r="AZ1067" i="2"/>
  <c r="AZ1071" i="2"/>
  <c r="AZ1079" i="2"/>
  <c r="AZ1089" i="2"/>
  <c r="BA1097" i="2"/>
  <c r="AZ1104" i="2"/>
  <c r="AZ1112" i="2"/>
  <c r="AQ819" i="2"/>
  <c r="AR819" i="2" s="1"/>
  <c r="BJ819" i="2"/>
  <c r="AM827" i="2"/>
  <c r="BH827" i="2"/>
  <c r="AU827" i="2"/>
  <c r="AV827" i="2" s="1"/>
  <c r="BL827" i="2"/>
  <c r="AQ828" i="2"/>
  <c r="AR828" i="2" s="1"/>
  <c r="BJ828" i="2"/>
  <c r="BB1104" i="2"/>
  <c r="AZ1016" i="2"/>
  <c r="AZ1032" i="2"/>
  <c r="AZ1036" i="2"/>
  <c r="AZ1040" i="2"/>
  <c r="AZ1046" i="2"/>
  <c r="AZ1058" i="2"/>
  <c r="AZ1099" i="2"/>
  <c r="AZ1107" i="2"/>
  <c r="BA1125" i="2"/>
  <c r="BB1125" i="2"/>
  <c r="BE1125" i="2" s="1"/>
  <c r="AZ1064" i="2"/>
  <c r="AZ1023" i="2"/>
  <c r="AZ1031" i="2"/>
  <c r="AZ1045" i="2"/>
  <c r="AZ1093" i="2"/>
  <c r="AS819" i="2"/>
  <c r="AT819" i="2" s="1"/>
  <c r="BK819" i="2"/>
  <c r="AO827" i="2"/>
  <c r="AP827" i="2" s="1"/>
  <c r="BI827" i="2"/>
  <c r="AW827" i="2"/>
  <c r="AX827" i="2" s="1"/>
  <c r="BM827" i="2"/>
  <c r="AS828" i="2"/>
  <c r="AT828" i="2" s="1"/>
  <c r="BK828" i="2"/>
  <c r="AO830" i="2"/>
  <c r="AP830" i="2" s="1"/>
  <c r="BI830" i="2"/>
  <c r="AW830" i="2"/>
  <c r="AX830" i="2" s="1"/>
  <c r="BM830" i="2"/>
  <c r="AS831" i="2"/>
  <c r="AT831" i="2" s="1"/>
  <c r="BK831" i="2"/>
  <c r="AO832" i="2"/>
  <c r="AP832" i="2" s="1"/>
  <c r="BI832" i="2"/>
  <c r="AW832" i="2"/>
  <c r="AX832" i="2" s="1"/>
  <c r="BM832" i="2"/>
  <c r="AS833" i="2"/>
  <c r="AT833" i="2" s="1"/>
  <c r="BK833" i="2"/>
  <c r="AO834" i="2"/>
  <c r="AP834" i="2" s="1"/>
  <c r="BI834" i="2"/>
  <c r="AW834" i="2"/>
  <c r="AX834" i="2" s="1"/>
  <c r="BM834" i="2"/>
  <c r="AS835" i="2"/>
  <c r="AT835" i="2" s="1"/>
  <c r="BK835" i="2"/>
  <c r="AO836" i="2"/>
  <c r="AP836" i="2" s="1"/>
  <c r="BI836" i="2"/>
  <c r="AW836" i="2"/>
  <c r="AX836" i="2" s="1"/>
  <c r="BM836" i="2"/>
  <c r="AS837" i="2"/>
  <c r="AT837" i="2" s="1"/>
  <c r="BK837" i="2"/>
  <c r="AO838" i="2"/>
  <c r="BI838" i="2"/>
  <c r="AW838" i="2"/>
  <c r="AX838" i="2" s="1"/>
  <c r="BM838" i="2"/>
  <c r="AS840" i="2"/>
  <c r="AT840" i="2" s="1"/>
  <c r="BK840" i="2"/>
  <c r="AO845" i="2"/>
  <c r="AP845" i="2" s="1"/>
  <c r="BI845" i="2"/>
  <c r="AW845" i="2"/>
  <c r="AX845" i="2" s="1"/>
  <c r="BM845" i="2"/>
  <c r="AS846" i="2"/>
  <c r="AT846" i="2" s="1"/>
  <c r="BK846" i="2"/>
  <c r="AO848" i="2"/>
  <c r="AP848" i="2" s="1"/>
  <c r="BI848" i="2"/>
  <c r="AW848" i="2"/>
  <c r="AX848" i="2" s="1"/>
  <c r="BM848" i="2"/>
  <c r="AS849" i="2"/>
  <c r="AT849" i="2" s="1"/>
  <c r="BK849" i="2"/>
  <c r="AO850" i="2"/>
  <c r="AP850" i="2" s="1"/>
  <c r="BI850" i="2"/>
  <c r="AW850" i="2"/>
  <c r="AX850" i="2" s="1"/>
  <c r="BM850" i="2"/>
  <c r="AS851" i="2"/>
  <c r="AT851" i="2" s="1"/>
  <c r="BK851" i="2"/>
  <c r="AO852" i="2"/>
  <c r="AP852" i="2" s="1"/>
  <c r="BI852" i="2"/>
  <c r="AW852" i="2"/>
  <c r="AX852" i="2" s="1"/>
  <c r="BM852" i="2"/>
  <c r="AS853" i="2"/>
  <c r="AT853" i="2" s="1"/>
  <c r="BK853" i="2"/>
  <c r="AO856" i="2"/>
  <c r="AP856" i="2" s="1"/>
  <c r="BI856" i="2"/>
  <c r="AW856" i="2"/>
  <c r="AX856" i="2" s="1"/>
  <c r="BM856" i="2"/>
  <c r="AS857" i="2"/>
  <c r="AT857" i="2" s="1"/>
  <c r="BK857" i="2"/>
  <c r="AO858" i="2"/>
  <c r="AP858" i="2" s="1"/>
  <c r="BI858" i="2"/>
  <c r="AW858" i="2"/>
  <c r="AX858" i="2" s="1"/>
  <c r="BM858" i="2"/>
  <c r="AS864" i="2"/>
  <c r="AT864" i="2" s="1"/>
  <c r="BK864" i="2"/>
  <c r="AO883" i="2"/>
  <c r="AP883" i="2" s="1"/>
  <c r="BI883" i="2"/>
  <c r="AW883" i="2"/>
  <c r="AX883" i="2" s="1"/>
  <c r="BM883" i="2"/>
  <c r="AS886" i="2"/>
  <c r="AT886" i="2" s="1"/>
  <c r="BK886" i="2"/>
  <c r="AO888" i="2"/>
  <c r="AP888" i="2" s="1"/>
  <c r="BI888" i="2"/>
  <c r="AW888" i="2"/>
  <c r="AX888" i="2" s="1"/>
  <c r="BM888" i="2"/>
  <c r="AS894" i="2"/>
  <c r="AT894" i="2" s="1"/>
  <c r="BK894" i="2"/>
  <c r="AO895" i="2"/>
  <c r="AP895" i="2" s="1"/>
  <c r="BI895" i="2"/>
  <c r="AW895" i="2"/>
  <c r="AX895" i="2" s="1"/>
  <c r="BM895" i="2"/>
  <c r="AS896" i="2"/>
  <c r="AT896" i="2" s="1"/>
  <c r="BK896" i="2"/>
  <c r="AO897" i="2"/>
  <c r="AP897" i="2" s="1"/>
  <c r="BI897" i="2"/>
  <c r="AW897" i="2"/>
  <c r="AX897" i="2" s="1"/>
  <c r="BM897" i="2"/>
  <c r="AS900" i="2"/>
  <c r="AT900" i="2" s="1"/>
  <c r="BK900" i="2"/>
  <c r="AO901" i="2"/>
  <c r="AP901" i="2" s="1"/>
  <c r="BI901" i="2"/>
  <c r="AW901" i="2"/>
  <c r="AX901" i="2" s="1"/>
  <c r="BM901" i="2"/>
  <c r="AS902" i="2"/>
  <c r="AT902" i="2" s="1"/>
  <c r="BK902" i="2"/>
  <c r="AO903" i="2"/>
  <c r="AP903" i="2" s="1"/>
  <c r="BI903" i="2"/>
  <c r="AW903" i="2"/>
  <c r="AX903" i="2" s="1"/>
  <c r="BM903" i="2"/>
  <c r="AS904" i="2"/>
  <c r="AT904" i="2" s="1"/>
  <c r="BK904" i="2"/>
  <c r="AO907" i="2"/>
  <c r="AP907" i="2" s="1"/>
  <c r="BI907" i="2"/>
  <c r="AW907" i="2"/>
  <c r="AX907" i="2" s="1"/>
  <c r="BM907" i="2"/>
  <c r="AS908" i="2"/>
  <c r="AT908" i="2" s="1"/>
  <c r="BK908" i="2"/>
  <c r="AO910" i="2"/>
  <c r="AP910" i="2" s="1"/>
  <c r="BI910" i="2"/>
  <c r="AW910" i="2"/>
  <c r="AX910" i="2" s="1"/>
  <c r="BM910" i="2"/>
  <c r="AS914" i="2"/>
  <c r="AT914" i="2" s="1"/>
  <c r="BK914" i="2"/>
  <c r="AO915" i="2"/>
  <c r="AP915" i="2" s="1"/>
  <c r="BI915" i="2"/>
  <c r="AW915" i="2"/>
  <c r="AX915" i="2" s="1"/>
  <c r="BM915" i="2"/>
  <c r="AS916" i="2"/>
  <c r="AT916" i="2" s="1"/>
  <c r="BK916" i="2"/>
  <c r="AO920" i="2"/>
  <c r="AP920" i="2" s="1"/>
  <c r="BI920" i="2"/>
  <c r="AW920" i="2"/>
  <c r="AX920" i="2" s="1"/>
  <c r="BM920" i="2"/>
  <c r="AS922" i="2"/>
  <c r="AT922" i="2" s="1"/>
  <c r="BK922" i="2"/>
  <c r="AO926" i="2"/>
  <c r="AP926" i="2" s="1"/>
  <c r="BI926" i="2"/>
  <c r="AW926" i="2"/>
  <c r="AX926" i="2" s="1"/>
  <c r="BM926" i="2"/>
  <c r="AS927" i="2"/>
  <c r="AT927" i="2" s="1"/>
  <c r="BK927" i="2"/>
  <c r="AO930" i="2"/>
  <c r="AP930" i="2" s="1"/>
  <c r="BI930" i="2"/>
  <c r="AW930" i="2"/>
  <c r="AX930" i="2" s="1"/>
  <c r="BM930" i="2"/>
  <c r="AS934" i="2"/>
  <c r="AT934" i="2" s="1"/>
  <c r="BK934" i="2"/>
  <c r="AO935" i="2"/>
  <c r="AP935" i="2" s="1"/>
  <c r="BI935" i="2"/>
  <c r="AW935" i="2"/>
  <c r="AX935" i="2" s="1"/>
  <c r="BM935" i="2"/>
  <c r="AS944" i="2"/>
  <c r="AT944" i="2" s="1"/>
  <c r="BK944" i="2"/>
  <c r="AO945" i="2"/>
  <c r="AP945" i="2" s="1"/>
  <c r="BI945" i="2"/>
  <c r="AW945" i="2"/>
  <c r="AX945" i="2" s="1"/>
  <c r="BM945" i="2"/>
  <c r="AS946" i="2"/>
  <c r="AT946" i="2" s="1"/>
  <c r="BK946" i="2"/>
  <c r="AO947" i="2"/>
  <c r="AP947" i="2" s="1"/>
  <c r="BI947" i="2"/>
  <c r="AW947" i="2"/>
  <c r="AX947" i="2" s="1"/>
  <c r="BM947" i="2"/>
  <c r="AS948" i="2"/>
  <c r="AT948" i="2" s="1"/>
  <c r="BK948" i="2"/>
  <c r="AO951" i="2"/>
  <c r="BI951" i="2"/>
  <c r="AW951" i="2"/>
  <c r="AX951" i="2" s="1"/>
  <c r="BM951" i="2"/>
  <c r="AO952" i="2"/>
  <c r="AP952" i="2" s="1"/>
  <c r="BI952" i="2"/>
  <c r="AW952" i="2"/>
  <c r="AX952" i="2" s="1"/>
  <c r="BM952" i="2"/>
  <c r="AS825" i="2"/>
  <c r="AT825" i="2" s="1"/>
  <c r="BK825" i="2"/>
  <c r="AO826" i="2"/>
  <c r="AP826" i="2" s="1"/>
  <c r="BI826" i="2"/>
  <c r="AW826" i="2"/>
  <c r="AX826" i="2" s="1"/>
  <c r="BM826" i="2"/>
  <c r="AS829" i="2"/>
  <c r="AT829" i="2" s="1"/>
  <c r="BK829" i="2"/>
  <c r="AO842" i="2"/>
  <c r="AP842" i="2" s="1"/>
  <c r="BI842" i="2"/>
  <c r="AW842" i="2"/>
  <c r="AX842" i="2" s="1"/>
  <c r="BM842" i="2"/>
  <c r="AS847" i="2"/>
  <c r="AT847" i="2" s="1"/>
  <c r="BK847" i="2"/>
  <c r="AO906" i="2"/>
  <c r="AP906" i="2" s="1"/>
  <c r="BI906" i="2"/>
  <c r="AW906" i="2"/>
  <c r="AX906" i="2" s="1"/>
  <c r="BM906" i="2"/>
  <c r="AS911" i="2"/>
  <c r="AT911" i="2" s="1"/>
  <c r="BK911" i="2"/>
  <c r="AO912" i="2"/>
  <c r="AP912" i="2" s="1"/>
  <c r="BI912" i="2"/>
  <c r="AW912" i="2"/>
  <c r="AX912" i="2" s="1"/>
  <c r="BM912" i="2"/>
  <c r="AS956" i="2"/>
  <c r="AT956" i="2" s="1"/>
  <c r="BK956" i="2"/>
  <c r="AO958" i="2"/>
  <c r="AP958" i="2" s="1"/>
  <c r="BI958" i="2"/>
  <c r="AW958" i="2"/>
  <c r="AX958" i="2" s="1"/>
  <c r="BM958" i="2"/>
  <c r="AS959" i="2"/>
  <c r="AT959" i="2" s="1"/>
  <c r="BK959" i="2"/>
  <c r="AO974" i="2"/>
  <c r="AP974" i="2" s="1"/>
  <c r="BI974" i="2"/>
  <c r="AW974" i="2"/>
  <c r="AX974" i="2" s="1"/>
  <c r="BM974" i="2"/>
  <c r="AS978" i="2"/>
  <c r="AT978" i="2" s="1"/>
  <c r="BK978" i="2"/>
  <c r="AO979" i="2"/>
  <c r="AP979" i="2" s="1"/>
  <c r="BI979" i="2"/>
  <c r="AW979" i="2"/>
  <c r="AX979" i="2" s="1"/>
  <c r="BM979" i="2"/>
  <c r="AS983" i="2"/>
  <c r="AT983" i="2" s="1"/>
  <c r="BK983" i="2"/>
  <c r="AO986" i="2"/>
  <c r="BI986" i="2"/>
  <c r="AW986" i="2"/>
  <c r="AX986" i="2" s="1"/>
  <c r="BM986" i="2"/>
  <c r="AS862" i="2"/>
  <c r="AT862" i="2" s="1"/>
  <c r="BK862" i="2"/>
  <c r="AO865" i="2"/>
  <c r="AP865" i="2" s="1"/>
  <c r="BI865" i="2"/>
  <c r="AW865" i="2"/>
  <c r="AX865" i="2" s="1"/>
  <c r="BM865" i="2"/>
  <c r="AS866" i="2"/>
  <c r="AT866" i="2" s="1"/>
  <c r="BK866" i="2"/>
  <c r="AO882" i="2"/>
  <c r="AP882" i="2" s="1"/>
  <c r="BI882" i="2"/>
  <c r="AW882" i="2"/>
  <c r="AX882" i="2" s="1"/>
  <c r="BM882" i="2"/>
  <c r="AS885" i="2"/>
  <c r="AT885" i="2" s="1"/>
  <c r="BK885" i="2"/>
  <c r="AO905" i="2"/>
  <c r="AP905" i="2" s="1"/>
  <c r="BI905" i="2"/>
  <c r="AW905" i="2"/>
  <c r="AX905" i="2" s="1"/>
  <c r="BM905" i="2"/>
  <c r="AS909" i="2"/>
  <c r="AT909" i="2" s="1"/>
  <c r="BK909" i="2"/>
  <c r="AO913" i="2"/>
  <c r="AP913" i="2" s="1"/>
  <c r="BI913" i="2"/>
  <c r="AW913" i="2"/>
  <c r="AX913" i="2" s="1"/>
  <c r="BM913" i="2"/>
  <c r="AS917" i="2"/>
  <c r="AT917" i="2" s="1"/>
  <c r="BK917" i="2"/>
  <c r="AO955" i="2"/>
  <c r="AP955" i="2" s="1"/>
  <c r="BI955" i="2"/>
  <c r="AW955" i="2"/>
  <c r="AX955" i="2" s="1"/>
  <c r="BM955" i="2"/>
  <c r="AS957" i="2"/>
  <c r="AT957" i="2" s="1"/>
  <c r="BK957" i="2"/>
  <c r="AO961" i="2"/>
  <c r="AP961" i="2" s="1"/>
  <c r="BI961" i="2"/>
  <c r="AW961" i="2"/>
  <c r="AX961" i="2" s="1"/>
  <c r="BM961" i="2"/>
  <c r="AS977" i="2"/>
  <c r="AT977" i="2" s="1"/>
  <c r="BK977" i="2"/>
  <c r="AO980" i="2"/>
  <c r="AP980" i="2" s="1"/>
  <c r="BI980" i="2"/>
  <c r="AW980" i="2"/>
  <c r="AX980" i="2" s="1"/>
  <c r="BM980" i="2"/>
  <c r="AS981" i="2"/>
  <c r="AT981" i="2" s="1"/>
  <c r="BK981" i="2"/>
  <c r="AO982" i="2"/>
  <c r="BI982" i="2"/>
  <c r="AW982" i="2"/>
  <c r="AX982" i="2" s="1"/>
  <c r="BM982" i="2"/>
  <c r="AS984" i="2"/>
  <c r="AT984" i="2" s="1"/>
  <c r="BK984" i="2"/>
  <c r="AO985" i="2"/>
  <c r="AP985" i="2" s="1"/>
  <c r="BI985" i="2"/>
  <c r="AW985" i="2"/>
  <c r="AX985" i="2" s="1"/>
  <c r="BM985" i="2"/>
  <c r="AS861" i="2"/>
  <c r="AT861" i="2" s="1"/>
  <c r="BK861" i="2"/>
  <c r="AO921" i="2"/>
  <c r="AP921" i="2" s="1"/>
  <c r="BI921" i="2"/>
  <c r="AW921" i="2"/>
  <c r="AX921" i="2" s="1"/>
  <c r="BM921" i="2"/>
  <c r="AS941" i="2"/>
  <c r="AT941" i="2" s="1"/>
  <c r="BK941" i="2"/>
  <c r="AO876" i="2"/>
  <c r="AP876" i="2" s="1"/>
  <c r="BI876" i="2"/>
  <c r="AW876" i="2"/>
  <c r="AX876" i="2" s="1"/>
  <c r="BM876" i="2"/>
  <c r="AS877" i="2"/>
  <c r="AT877" i="2" s="1"/>
  <c r="BK877" i="2"/>
  <c r="AO878" i="2"/>
  <c r="AP878" i="2" s="1"/>
  <c r="BI878" i="2"/>
  <c r="AW878" i="2"/>
  <c r="AX878" i="2" s="1"/>
  <c r="BM878" i="2"/>
  <c r="AS893" i="2"/>
  <c r="AT893" i="2" s="1"/>
  <c r="BK893" i="2"/>
  <c r="AO919" i="2"/>
  <c r="AP919" i="2" s="1"/>
  <c r="BI919" i="2"/>
  <c r="AW919" i="2"/>
  <c r="AX919" i="2" s="1"/>
  <c r="BM919" i="2"/>
  <c r="AS924" i="2"/>
  <c r="AT924" i="2" s="1"/>
  <c r="BK924" i="2"/>
  <c r="AO928" i="2"/>
  <c r="AP928" i="2" s="1"/>
  <c r="BI928" i="2"/>
  <c r="AW928" i="2"/>
  <c r="AX928" i="2" s="1"/>
  <c r="BM928" i="2"/>
  <c r="AS929" i="2"/>
  <c r="AT929" i="2" s="1"/>
  <c r="BK929" i="2"/>
  <c r="AO931" i="2"/>
  <c r="AP931" i="2" s="1"/>
  <c r="BI931" i="2"/>
  <c r="AW931" i="2"/>
  <c r="AX931" i="2" s="1"/>
  <c r="BM931" i="2"/>
  <c r="AS932" i="2"/>
  <c r="AT932" i="2" s="1"/>
  <c r="BK932" i="2"/>
  <c r="AO933" i="2"/>
  <c r="BI933" i="2"/>
  <c r="AW933" i="2"/>
  <c r="AX933" i="2" s="1"/>
  <c r="BM933" i="2"/>
  <c r="AS937" i="2"/>
  <c r="AT937" i="2" s="1"/>
  <c r="BK937" i="2"/>
  <c r="AO938" i="2"/>
  <c r="AP938" i="2" s="1"/>
  <c r="BI938" i="2"/>
  <c r="AW938" i="2"/>
  <c r="AX938" i="2" s="1"/>
  <c r="BM938" i="2"/>
  <c r="AS949" i="2"/>
  <c r="AT949" i="2" s="1"/>
  <c r="BK949" i="2"/>
  <c r="AO950" i="2"/>
  <c r="AP950" i="2" s="1"/>
  <c r="BI950" i="2"/>
  <c r="AW950" i="2"/>
  <c r="AX950" i="2" s="1"/>
  <c r="BM950" i="2"/>
  <c r="AS954" i="2"/>
  <c r="AT954" i="2" s="1"/>
  <c r="BK954" i="2"/>
  <c r="AO987" i="2"/>
  <c r="AP987" i="2" s="1"/>
  <c r="BI987" i="2"/>
  <c r="AW987" i="2"/>
  <c r="AX987" i="2" s="1"/>
  <c r="BM987" i="2"/>
  <c r="AS988" i="2"/>
  <c r="AT988" i="2" s="1"/>
  <c r="BK988" i="2"/>
  <c r="AO820" i="2"/>
  <c r="AP820" i="2" s="1"/>
  <c r="BI820" i="2"/>
  <c r="AW820" i="2"/>
  <c r="AX820" i="2" s="1"/>
  <c r="BM820" i="2"/>
  <c r="AS822" i="2"/>
  <c r="AT822" i="2" s="1"/>
  <c r="BK822" i="2"/>
  <c r="AO891" i="2"/>
  <c r="AP891" i="2" s="1"/>
  <c r="BI891" i="2"/>
  <c r="AW891" i="2"/>
  <c r="AX891" i="2" s="1"/>
  <c r="BM891" i="2"/>
  <c r="AS892" i="2"/>
  <c r="AT892" i="2" s="1"/>
  <c r="BK892" i="2"/>
  <c r="AO899" i="2"/>
  <c r="AP899" i="2" s="1"/>
  <c r="BI899" i="2"/>
  <c r="AW899" i="2"/>
  <c r="AX899" i="2" s="1"/>
  <c r="BM899" i="2"/>
  <c r="AS963" i="2"/>
  <c r="AT963" i="2" s="1"/>
  <c r="BK963" i="2"/>
  <c r="AO964" i="2"/>
  <c r="AP964" i="2" s="1"/>
  <c r="BI964" i="2"/>
  <c r="AW964" i="2"/>
  <c r="AX964" i="2" s="1"/>
  <c r="BM964" i="2"/>
  <c r="AO965" i="2"/>
  <c r="AP965" i="2" s="1"/>
  <c r="BI965" i="2"/>
  <c r="AW965" i="2"/>
  <c r="AX965" i="2" s="1"/>
  <c r="BM965" i="2"/>
  <c r="AS968" i="2"/>
  <c r="AT968" i="2" s="1"/>
  <c r="BK968" i="2"/>
  <c r="AO969" i="2"/>
  <c r="AP969" i="2" s="1"/>
  <c r="BI969" i="2"/>
  <c r="AW969" i="2"/>
  <c r="AX969" i="2" s="1"/>
  <c r="BM969" i="2"/>
  <c r="AS973" i="2"/>
  <c r="AT973" i="2" s="1"/>
  <c r="BK973" i="2"/>
  <c r="AO889" i="2"/>
  <c r="AP889" i="2" s="1"/>
  <c r="BI889" i="2"/>
  <c r="AW889" i="2"/>
  <c r="AX889" i="2" s="1"/>
  <c r="BM889" i="2"/>
  <c r="AS890" i="2"/>
  <c r="AT890" i="2" s="1"/>
  <c r="BK890" i="2"/>
  <c r="AS962" i="2"/>
  <c r="AT962" i="2" s="1"/>
  <c r="BK962" i="2"/>
  <c r="AO966" i="2"/>
  <c r="AP966" i="2" s="1"/>
  <c r="BI966" i="2"/>
  <c r="AW966" i="2"/>
  <c r="AX966" i="2" s="1"/>
  <c r="BM966" i="2"/>
  <c r="AS967" i="2"/>
  <c r="AT967" i="2" s="1"/>
  <c r="BK967" i="2"/>
  <c r="AO970" i="2"/>
  <c r="AP970" i="2" s="1"/>
  <c r="BI970" i="2"/>
  <c r="AW970" i="2"/>
  <c r="AX970" i="2" s="1"/>
  <c r="BM970" i="2"/>
  <c r="AS971" i="2"/>
  <c r="AT971" i="2" s="1"/>
  <c r="BK971" i="2"/>
  <c r="AO972" i="2"/>
  <c r="AP972" i="2" s="1"/>
  <c r="BI972" i="2"/>
  <c r="AW972" i="2"/>
  <c r="AX972" i="2" s="1"/>
  <c r="BM972" i="2"/>
  <c r="AS867" i="2"/>
  <c r="AT867" i="2" s="1"/>
  <c r="BK867" i="2"/>
  <c r="AO868" i="2"/>
  <c r="AP868" i="2" s="1"/>
  <c r="BI868" i="2"/>
  <c r="AW868" i="2"/>
  <c r="AX868" i="2" s="1"/>
  <c r="BM868" i="2"/>
  <c r="AS870" i="2"/>
  <c r="AT870" i="2" s="1"/>
  <c r="BK870" i="2"/>
  <c r="AO871" i="2"/>
  <c r="AP871" i="2" s="1"/>
  <c r="BI871" i="2"/>
  <c r="AW871" i="2"/>
  <c r="AX871" i="2" s="1"/>
  <c r="BM871" i="2"/>
  <c r="AS874" i="2"/>
  <c r="AT874" i="2" s="1"/>
  <c r="BK874" i="2"/>
  <c r="AO873" i="2"/>
  <c r="AP873" i="2" s="1"/>
  <c r="BI873" i="2"/>
  <c r="AW873" i="2"/>
  <c r="AX873" i="2" s="1"/>
  <c r="BM873" i="2"/>
  <c r="AS872" i="2"/>
  <c r="AT872" i="2" s="1"/>
  <c r="BK872" i="2"/>
  <c r="AO875" i="2"/>
  <c r="AP875" i="2" s="1"/>
  <c r="BI875" i="2"/>
  <c r="AW875" i="2"/>
  <c r="AX875" i="2" s="1"/>
  <c r="BM875" i="2"/>
  <c r="AS869" i="2"/>
  <c r="AT869" i="2" s="1"/>
  <c r="BK869" i="2"/>
  <c r="AO817" i="2"/>
  <c r="AP817" i="2" s="1"/>
  <c r="BI817" i="2"/>
  <c r="AW817" i="2"/>
  <c r="AX817" i="2" s="1"/>
  <c r="BM817" i="2"/>
  <c r="AS823" i="2"/>
  <c r="AT823" i="2" s="1"/>
  <c r="BK823" i="2"/>
  <c r="AO824" i="2"/>
  <c r="AP824" i="2" s="1"/>
  <c r="BI824" i="2"/>
  <c r="AW824" i="2"/>
  <c r="AX824" i="2" s="1"/>
  <c r="BM824" i="2"/>
  <c r="AS839" i="2"/>
  <c r="AT839" i="2" s="1"/>
  <c r="BK839" i="2"/>
  <c r="AO843" i="2"/>
  <c r="AP843" i="2" s="1"/>
  <c r="BI843" i="2"/>
  <c r="AW843" i="2"/>
  <c r="AX843" i="2" s="1"/>
  <c r="BM843" i="2"/>
  <c r="AS855" i="2"/>
  <c r="AT855" i="2" s="1"/>
  <c r="BK855" i="2"/>
  <c r="AO859" i="2"/>
  <c r="AP859" i="2" s="1"/>
  <c r="BI859" i="2"/>
  <c r="AW859" i="2"/>
  <c r="AX859" i="2" s="1"/>
  <c r="BM859" i="2"/>
  <c r="AS860" i="2"/>
  <c r="AT860" i="2" s="1"/>
  <c r="BK860" i="2"/>
  <c r="AO997" i="2"/>
  <c r="AP997" i="2" s="1"/>
  <c r="BI997" i="2"/>
  <c r="AW997" i="2"/>
  <c r="AX997" i="2" s="1"/>
  <c r="BM997" i="2"/>
  <c r="AS1009" i="2"/>
  <c r="AT1009" i="2" s="1"/>
  <c r="BK1009" i="2"/>
  <c r="AO995" i="2"/>
  <c r="AP995" i="2" s="1"/>
  <c r="BI995" i="2"/>
  <c r="AW995" i="2"/>
  <c r="AX995" i="2" s="1"/>
  <c r="BM995" i="2"/>
  <c r="AS996" i="2"/>
  <c r="AT996" i="2" s="1"/>
  <c r="BK996" i="2"/>
  <c r="AO1007" i="2"/>
  <c r="AP1007" i="2" s="1"/>
  <c r="BI1007" i="2"/>
  <c r="AW1007" i="2"/>
  <c r="AX1007" i="2" s="1"/>
  <c r="BM1007" i="2"/>
  <c r="AS1008" i="2"/>
  <c r="AT1008" i="2" s="1"/>
  <c r="BK1008" i="2"/>
  <c r="AO1004" i="2"/>
  <c r="AP1004" i="2" s="1"/>
  <c r="BI1004" i="2"/>
  <c r="AW1004" i="2"/>
  <c r="AX1004" i="2" s="1"/>
  <c r="BM1004" i="2"/>
  <c r="AS998" i="2"/>
  <c r="AT998" i="2" s="1"/>
  <c r="BK998" i="2"/>
  <c r="AO1005" i="2"/>
  <c r="AP1005" i="2" s="1"/>
  <c r="BI1005" i="2"/>
  <c r="AW1005" i="2"/>
  <c r="AX1005" i="2" s="1"/>
  <c r="BM1005" i="2"/>
  <c r="AS1002" i="2"/>
  <c r="AT1002" i="2" s="1"/>
  <c r="BK1002" i="2"/>
  <c r="AO1003" i="2"/>
  <c r="AP1003" i="2" s="1"/>
  <c r="BI1003" i="2"/>
  <c r="AW1003" i="2"/>
  <c r="AX1003" i="2" s="1"/>
  <c r="BM1003" i="2"/>
  <c r="AS999" i="2"/>
  <c r="AT999" i="2" s="1"/>
  <c r="BK999" i="2"/>
  <c r="AO991" i="2"/>
  <c r="AP991" i="2" s="1"/>
  <c r="BI991" i="2"/>
  <c r="AW991" i="2"/>
  <c r="AX991" i="2" s="1"/>
  <c r="BM991" i="2"/>
  <c r="AS992" i="2"/>
  <c r="AT992" i="2" s="1"/>
  <c r="BK992" i="2"/>
  <c r="AO993" i="2"/>
  <c r="AP993" i="2" s="1"/>
  <c r="BI993" i="2"/>
  <c r="AW993" i="2"/>
  <c r="AX993" i="2" s="1"/>
  <c r="BM993" i="2"/>
  <c r="AS1000" i="2"/>
  <c r="AT1000" i="2" s="1"/>
  <c r="BK1000" i="2"/>
  <c r="AO990" i="2"/>
  <c r="AP990" i="2" s="1"/>
  <c r="BI990" i="2"/>
  <c r="AW990" i="2"/>
  <c r="AX990" i="2" s="1"/>
  <c r="BM990" i="2"/>
  <c r="AS1001" i="2"/>
  <c r="AT1001" i="2" s="1"/>
  <c r="BK1001" i="2"/>
  <c r="AO989" i="2"/>
  <c r="AP989" i="2" s="1"/>
  <c r="BI989" i="2"/>
  <c r="AW989" i="2"/>
  <c r="AX989" i="2" s="1"/>
  <c r="BM989" i="2"/>
  <c r="AS881" i="2"/>
  <c r="AT881" i="2" s="1"/>
  <c r="BK881" i="2"/>
  <c r="AO960" i="2"/>
  <c r="AP960" i="2" s="1"/>
  <c r="BI960" i="2"/>
  <c r="AW960" i="2"/>
  <c r="AX960" i="2" s="1"/>
  <c r="BM960" i="2"/>
  <c r="AS898" i="2"/>
  <c r="AT898" i="2" s="1"/>
  <c r="BK898" i="2"/>
  <c r="AO975" i="2"/>
  <c r="AP975" i="2" s="1"/>
  <c r="BI975" i="2"/>
  <c r="AW975" i="2"/>
  <c r="AX975" i="2" s="1"/>
  <c r="BM975" i="2"/>
  <c r="AS976" i="2"/>
  <c r="AT976" i="2" s="1"/>
  <c r="BK976" i="2"/>
  <c r="AO925" i="2"/>
  <c r="AP925" i="2" s="1"/>
  <c r="BI925" i="2"/>
  <c r="AW925" i="2"/>
  <c r="AX925" i="2" s="1"/>
  <c r="BM925" i="2"/>
  <c r="AO936" i="2"/>
  <c r="AP936" i="2" s="1"/>
  <c r="BI936" i="2"/>
  <c r="AW936" i="2"/>
  <c r="AX936" i="2" s="1"/>
  <c r="BM936" i="2"/>
  <c r="AS953" i="2"/>
  <c r="AT953" i="2" s="1"/>
  <c r="BK953" i="2"/>
  <c r="AO879" i="2"/>
  <c r="AP879" i="2" s="1"/>
  <c r="BI879" i="2"/>
  <c r="AW879" i="2"/>
  <c r="AX879" i="2" s="1"/>
  <c r="BM879" i="2"/>
  <c r="AS880" i="2"/>
  <c r="AT880" i="2" s="1"/>
  <c r="BK880" i="2"/>
  <c r="AS818" i="2"/>
  <c r="AT818" i="2" s="1"/>
  <c r="BK818" i="2"/>
  <c r="AO821" i="2"/>
  <c r="AP821" i="2" s="1"/>
  <c r="BI821" i="2"/>
  <c r="AW821" i="2"/>
  <c r="AX821" i="2" s="1"/>
  <c r="BM821" i="2"/>
  <c r="AS841" i="2"/>
  <c r="AT841" i="2" s="1"/>
  <c r="BK841" i="2"/>
  <c r="AO844" i="2"/>
  <c r="AP844" i="2" s="1"/>
  <c r="BI844" i="2"/>
  <c r="AW844" i="2"/>
  <c r="AX844" i="2" s="1"/>
  <c r="BM844" i="2"/>
  <c r="AS854" i="2"/>
  <c r="AT854" i="2" s="1"/>
  <c r="BK854" i="2"/>
  <c r="AO884" i="2"/>
  <c r="AP884" i="2" s="1"/>
  <c r="BI884" i="2"/>
  <c r="AW884" i="2"/>
  <c r="AX884" i="2" s="1"/>
  <c r="BM884" i="2"/>
  <c r="AS887" i="2"/>
  <c r="AT887" i="2" s="1"/>
  <c r="BK887" i="2"/>
  <c r="AO918" i="2"/>
  <c r="AP918" i="2" s="1"/>
  <c r="BI918" i="2"/>
  <c r="AW918" i="2"/>
  <c r="AX918" i="2" s="1"/>
  <c r="BM918" i="2"/>
  <c r="AS939" i="2"/>
  <c r="AT939" i="2" s="1"/>
  <c r="BK939" i="2"/>
  <c r="AO940" i="2"/>
  <c r="AP940" i="2" s="1"/>
  <c r="BI940" i="2"/>
  <c r="AW940" i="2"/>
  <c r="AX940" i="2" s="1"/>
  <c r="BM940" i="2"/>
  <c r="AS942" i="2"/>
  <c r="AT942" i="2" s="1"/>
  <c r="BK942" i="2"/>
  <c r="AO943" i="2"/>
  <c r="AP943" i="2" s="1"/>
  <c r="BI943" i="2"/>
  <c r="AW943" i="2"/>
  <c r="AX943" i="2" s="1"/>
  <c r="BM943" i="2"/>
  <c r="AS863" i="2"/>
  <c r="AT863" i="2" s="1"/>
  <c r="BK863" i="2"/>
  <c r="AO994" i="2"/>
  <c r="AP994" i="2" s="1"/>
  <c r="BI994" i="2"/>
  <c r="AW994" i="2"/>
  <c r="AX994" i="2" s="1"/>
  <c r="BM994" i="2"/>
  <c r="AS1006" i="2"/>
  <c r="AT1006" i="2" s="1"/>
  <c r="BK1006" i="2"/>
  <c r="AO923" i="2"/>
  <c r="AP923" i="2" s="1"/>
  <c r="BI923" i="2"/>
  <c r="AW923" i="2"/>
  <c r="AX923" i="2" s="1"/>
  <c r="BM923" i="2"/>
  <c r="AP1038" i="2"/>
  <c r="BA1038" i="2" s="1"/>
  <c r="AZ1038" i="2"/>
  <c r="AP1050" i="2"/>
  <c r="BA1050" i="2" s="1"/>
  <c r="AZ1050" i="2"/>
  <c r="AP1066" i="2"/>
  <c r="BA1066" i="2" s="1"/>
  <c r="AZ1066" i="2"/>
  <c r="AP1070" i="2"/>
  <c r="BA1070" i="2" s="1"/>
  <c r="AZ1070" i="2"/>
  <c r="AP1074" i="2"/>
  <c r="BA1074" i="2" s="1"/>
  <c r="AZ1074" i="2"/>
  <c r="AP1082" i="2"/>
  <c r="BA1082" i="2" s="1"/>
  <c r="AZ1082" i="2"/>
  <c r="AP1088" i="2"/>
  <c r="BB1088" i="2" s="1"/>
  <c r="AZ1088" i="2"/>
  <c r="AP1111" i="2"/>
  <c r="BB1111" i="2" s="1"/>
  <c r="AZ1111" i="2"/>
  <c r="AZ1086" i="2"/>
  <c r="AZ1094" i="2"/>
  <c r="BB1010" i="2"/>
  <c r="BA1010" i="2"/>
  <c r="BA1014" i="2"/>
  <c r="BA1018" i="2"/>
  <c r="AZ1042" i="2"/>
  <c r="BA1058" i="2"/>
  <c r="AM830" i="2"/>
  <c r="AN830" i="2" s="1"/>
  <c r="BH830" i="2"/>
  <c r="AU830" i="2"/>
  <c r="AV830" i="2" s="1"/>
  <c r="BL830" i="2"/>
  <c r="AQ831" i="2"/>
  <c r="AR831" i="2" s="1"/>
  <c r="BJ831" i="2"/>
  <c r="AM832" i="2"/>
  <c r="AN832" i="2" s="1"/>
  <c r="BH832" i="2"/>
  <c r="AU832" i="2"/>
  <c r="AV832" i="2" s="1"/>
  <c r="BL832" i="2"/>
  <c r="AQ833" i="2"/>
  <c r="AR833" i="2" s="1"/>
  <c r="BJ833" i="2"/>
  <c r="AM834" i="2"/>
  <c r="AN834" i="2" s="1"/>
  <c r="BH834" i="2"/>
  <c r="AU834" i="2"/>
  <c r="AV834" i="2" s="1"/>
  <c r="BL834" i="2"/>
  <c r="AQ835" i="2"/>
  <c r="AR835" i="2" s="1"/>
  <c r="BJ835" i="2"/>
  <c r="AM836" i="2"/>
  <c r="AN836" i="2" s="1"/>
  <c r="BH836" i="2"/>
  <c r="AU836" i="2"/>
  <c r="AV836" i="2" s="1"/>
  <c r="BL836" i="2"/>
  <c r="AQ837" i="2"/>
  <c r="AR837" i="2" s="1"/>
  <c r="BJ837" i="2"/>
  <c r="AM838" i="2"/>
  <c r="AN838" i="2" s="1"/>
  <c r="BH838" i="2"/>
  <c r="AU838" i="2"/>
  <c r="AV838" i="2" s="1"/>
  <c r="BL838" i="2"/>
  <c r="AQ840" i="2"/>
  <c r="BJ840" i="2"/>
  <c r="AM845" i="2"/>
  <c r="AN845" i="2" s="1"/>
  <c r="BH845" i="2"/>
  <c r="AU845" i="2"/>
  <c r="AV845" i="2" s="1"/>
  <c r="BL845" i="2"/>
  <c r="AQ846" i="2"/>
  <c r="AR846" i="2" s="1"/>
  <c r="BJ846" i="2"/>
  <c r="AM848" i="2"/>
  <c r="AN848" i="2" s="1"/>
  <c r="BH848" i="2"/>
  <c r="AU848" i="2"/>
  <c r="AV848" i="2" s="1"/>
  <c r="BL848" i="2"/>
  <c r="AQ849" i="2"/>
  <c r="AR849" i="2" s="1"/>
  <c r="BJ849" i="2"/>
  <c r="AM850" i="2"/>
  <c r="AN850" i="2" s="1"/>
  <c r="BH850" i="2"/>
  <c r="AU850" i="2"/>
  <c r="AV850" i="2" s="1"/>
  <c r="BL850" i="2"/>
  <c r="AQ851" i="2"/>
  <c r="AR851" i="2" s="1"/>
  <c r="BJ851" i="2"/>
  <c r="AM852" i="2"/>
  <c r="AN852" i="2" s="1"/>
  <c r="BH852" i="2"/>
  <c r="AU852" i="2"/>
  <c r="AV852" i="2" s="1"/>
  <c r="BL852" i="2"/>
  <c r="AQ853" i="2"/>
  <c r="AR853" i="2" s="1"/>
  <c r="BJ853" i="2"/>
  <c r="AM856" i="2"/>
  <c r="AN856" i="2" s="1"/>
  <c r="BH856" i="2"/>
  <c r="AU856" i="2"/>
  <c r="AV856" i="2" s="1"/>
  <c r="BL856" i="2"/>
  <c r="AQ857" i="2"/>
  <c r="AR857" i="2" s="1"/>
  <c r="BJ857" i="2"/>
  <c r="AM858" i="2"/>
  <c r="AN858" i="2" s="1"/>
  <c r="BH858" i="2"/>
  <c r="AU858" i="2"/>
  <c r="AV858" i="2" s="1"/>
  <c r="BL858" i="2"/>
  <c r="AQ864" i="2"/>
  <c r="AR864" i="2" s="1"/>
  <c r="BJ864" i="2"/>
  <c r="AM883" i="2"/>
  <c r="AN883" i="2" s="1"/>
  <c r="BH883" i="2"/>
  <c r="AU883" i="2"/>
  <c r="AV883" i="2" s="1"/>
  <c r="BL883" i="2"/>
  <c r="AQ886" i="2"/>
  <c r="AR886" i="2" s="1"/>
  <c r="BJ886" i="2"/>
  <c r="AM888" i="2"/>
  <c r="AN888" i="2" s="1"/>
  <c r="BH888" i="2"/>
  <c r="AU888" i="2"/>
  <c r="AV888" i="2" s="1"/>
  <c r="BL888" i="2"/>
  <c r="AQ894" i="2"/>
  <c r="AR894" i="2" s="1"/>
  <c r="BJ894" i="2"/>
  <c r="AM895" i="2"/>
  <c r="AN895" i="2" s="1"/>
  <c r="BH895" i="2"/>
  <c r="AU895" i="2"/>
  <c r="AV895" i="2" s="1"/>
  <c r="BL895" i="2"/>
  <c r="AQ896" i="2"/>
  <c r="AR896" i="2" s="1"/>
  <c r="BJ896" i="2"/>
  <c r="AM897" i="2"/>
  <c r="AN897" i="2" s="1"/>
  <c r="BH897" i="2"/>
  <c r="AU897" i="2"/>
  <c r="AV897" i="2" s="1"/>
  <c r="BL897" i="2"/>
  <c r="AQ900" i="2"/>
  <c r="AR900" i="2" s="1"/>
  <c r="BJ900" i="2"/>
  <c r="AM901" i="2"/>
  <c r="AN901" i="2" s="1"/>
  <c r="BH901" i="2"/>
  <c r="AU901" i="2"/>
  <c r="AV901" i="2" s="1"/>
  <c r="BL901" i="2"/>
  <c r="AQ902" i="2"/>
  <c r="AR902" i="2" s="1"/>
  <c r="BJ902" i="2"/>
  <c r="AM903" i="2"/>
  <c r="AN903" i="2" s="1"/>
  <c r="BH903" i="2"/>
  <c r="AU903" i="2"/>
  <c r="AV903" i="2" s="1"/>
  <c r="BL903" i="2"/>
  <c r="AQ904" i="2"/>
  <c r="AR904" i="2" s="1"/>
  <c r="BJ904" i="2"/>
  <c r="AM907" i="2"/>
  <c r="AN907" i="2" s="1"/>
  <c r="BH907" i="2"/>
  <c r="AU907" i="2"/>
  <c r="AV907" i="2" s="1"/>
  <c r="BL907" i="2"/>
  <c r="AQ908" i="2"/>
  <c r="AR908" i="2" s="1"/>
  <c r="BJ908" i="2"/>
  <c r="AM910" i="2"/>
  <c r="AN910" i="2" s="1"/>
  <c r="BH910" i="2"/>
  <c r="AU910" i="2"/>
  <c r="AV910" i="2" s="1"/>
  <c r="BL910" i="2"/>
  <c r="AQ914" i="2"/>
  <c r="AR914" i="2" s="1"/>
  <c r="BJ914" i="2"/>
  <c r="AM915" i="2"/>
  <c r="AN915" i="2" s="1"/>
  <c r="BH915" i="2"/>
  <c r="AU915" i="2"/>
  <c r="AV915" i="2" s="1"/>
  <c r="BL915" i="2"/>
  <c r="AQ916" i="2"/>
  <c r="AR916" i="2" s="1"/>
  <c r="BJ916" i="2"/>
  <c r="AM920" i="2"/>
  <c r="AN920" i="2" s="1"/>
  <c r="BH920" i="2"/>
  <c r="AU920" i="2"/>
  <c r="AV920" i="2" s="1"/>
  <c r="BL920" i="2"/>
  <c r="AQ922" i="2"/>
  <c r="AR922" i="2" s="1"/>
  <c r="BJ922" i="2"/>
  <c r="AM926" i="2"/>
  <c r="AN926" i="2" s="1"/>
  <c r="BH926" i="2"/>
  <c r="AU926" i="2"/>
  <c r="AV926" i="2" s="1"/>
  <c r="BL926" i="2"/>
  <c r="AQ927" i="2"/>
  <c r="AR927" i="2" s="1"/>
  <c r="BJ927" i="2"/>
  <c r="AM930" i="2"/>
  <c r="AN930" i="2" s="1"/>
  <c r="BH930" i="2"/>
  <c r="AU930" i="2"/>
  <c r="AV930" i="2" s="1"/>
  <c r="BL930" i="2"/>
  <c r="AQ934" i="2"/>
  <c r="AR934" i="2" s="1"/>
  <c r="BJ934" i="2"/>
  <c r="AM935" i="2"/>
  <c r="AN935" i="2" s="1"/>
  <c r="BH935" i="2"/>
  <c r="AU935" i="2"/>
  <c r="AV935" i="2" s="1"/>
  <c r="BL935" i="2"/>
  <c r="AQ944" i="2"/>
  <c r="AR944" i="2" s="1"/>
  <c r="BJ944" i="2"/>
  <c r="AM945" i="2"/>
  <c r="AN945" i="2" s="1"/>
  <c r="BH945" i="2"/>
  <c r="AU945" i="2"/>
  <c r="AV945" i="2" s="1"/>
  <c r="BL945" i="2"/>
  <c r="AQ946" i="2"/>
  <c r="AR946" i="2" s="1"/>
  <c r="BJ946" i="2"/>
  <c r="AM947" i="2"/>
  <c r="AN947" i="2" s="1"/>
  <c r="BH947" i="2"/>
  <c r="AU947" i="2"/>
  <c r="AV947" i="2" s="1"/>
  <c r="BL947" i="2"/>
  <c r="AQ948" i="2"/>
  <c r="AR948" i="2" s="1"/>
  <c r="BJ948" i="2"/>
  <c r="AM951" i="2"/>
  <c r="AN951" i="2" s="1"/>
  <c r="BH951" i="2"/>
  <c r="AU951" i="2"/>
  <c r="AV951" i="2" s="1"/>
  <c r="BL951" i="2"/>
  <c r="AM952" i="2"/>
  <c r="AN952" i="2" s="1"/>
  <c r="BH952" i="2"/>
  <c r="AU952" i="2"/>
  <c r="AV952" i="2" s="1"/>
  <c r="BL952" i="2"/>
  <c r="AQ825" i="2"/>
  <c r="AR825" i="2" s="1"/>
  <c r="BJ825" i="2"/>
  <c r="AM826" i="2"/>
  <c r="BH826" i="2"/>
  <c r="AU826" i="2"/>
  <c r="AV826" i="2" s="1"/>
  <c r="BL826" i="2"/>
  <c r="AQ829" i="2"/>
  <c r="AR829" i="2" s="1"/>
  <c r="BJ829" i="2"/>
  <c r="AM842" i="2"/>
  <c r="AN842" i="2" s="1"/>
  <c r="BH842" i="2"/>
  <c r="AU842" i="2"/>
  <c r="AV842" i="2" s="1"/>
  <c r="BL842" i="2"/>
  <c r="AQ847" i="2"/>
  <c r="AR847" i="2" s="1"/>
  <c r="BJ847" i="2"/>
  <c r="AM906" i="2"/>
  <c r="AN906" i="2" s="1"/>
  <c r="BH906" i="2"/>
  <c r="AU906" i="2"/>
  <c r="AV906" i="2" s="1"/>
  <c r="BL906" i="2"/>
  <c r="AQ911" i="2"/>
  <c r="AR911" i="2" s="1"/>
  <c r="BJ911" i="2"/>
  <c r="AM912" i="2"/>
  <c r="AN912" i="2" s="1"/>
  <c r="BH912" i="2"/>
  <c r="AU912" i="2"/>
  <c r="AV912" i="2" s="1"/>
  <c r="BL912" i="2"/>
  <c r="AQ956" i="2"/>
  <c r="AR956" i="2" s="1"/>
  <c r="BJ956" i="2"/>
  <c r="AM958" i="2"/>
  <c r="AN958" i="2" s="1"/>
  <c r="BH958" i="2"/>
  <c r="AU958" i="2"/>
  <c r="AV958" i="2" s="1"/>
  <c r="BL958" i="2"/>
  <c r="AQ959" i="2"/>
  <c r="AR959" i="2" s="1"/>
  <c r="BJ959" i="2"/>
  <c r="AM974" i="2"/>
  <c r="AN974" i="2" s="1"/>
  <c r="BH974" i="2"/>
  <c r="AU974" i="2"/>
  <c r="AV974" i="2" s="1"/>
  <c r="BL974" i="2"/>
  <c r="AQ978" i="2"/>
  <c r="AR978" i="2" s="1"/>
  <c r="BJ978" i="2"/>
  <c r="AM979" i="2"/>
  <c r="AN979" i="2" s="1"/>
  <c r="BH979" i="2"/>
  <c r="AU979" i="2"/>
  <c r="AV979" i="2" s="1"/>
  <c r="BL979" i="2"/>
  <c r="AQ983" i="2"/>
  <c r="AR983" i="2" s="1"/>
  <c r="BJ983" i="2"/>
  <c r="AM986" i="2"/>
  <c r="AN986" i="2" s="1"/>
  <c r="BH986" i="2"/>
  <c r="AU986" i="2"/>
  <c r="AV986" i="2" s="1"/>
  <c r="BL986" i="2"/>
  <c r="AQ862" i="2"/>
  <c r="AR862" i="2" s="1"/>
  <c r="BJ862" i="2"/>
  <c r="AM865" i="2"/>
  <c r="AN865" i="2" s="1"/>
  <c r="BH865" i="2"/>
  <c r="AU865" i="2"/>
  <c r="AV865" i="2" s="1"/>
  <c r="BL865" i="2"/>
  <c r="AQ866" i="2"/>
  <c r="AR866" i="2" s="1"/>
  <c r="BJ866" i="2"/>
  <c r="AM882" i="2"/>
  <c r="AN882" i="2" s="1"/>
  <c r="BH882" i="2"/>
  <c r="AU882" i="2"/>
  <c r="AV882" i="2" s="1"/>
  <c r="BL882" i="2"/>
  <c r="AQ885" i="2"/>
  <c r="AR885" i="2" s="1"/>
  <c r="BJ885" i="2"/>
  <c r="AM905" i="2"/>
  <c r="AN905" i="2" s="1"/>
  <c r="BH905" i="2"/>
  <c r="AU905" i="2"/>
  <c r="AV905" i="2" s="1"/>
  <c r="BL905" i="2"/>
  <c r="AQ909" i="2"/>
  <c r="AR909" i="2" s="1"/>
  <c r="BJ909" i="2"/>
  <c r="AM913" i="2"/>
  <c r="AN913" i="2" s="1"/>
  <c r="BH913" i="2"/>
  <c r="AU913" i="2"/>
  <c r="AV913" i="2" s="1"/>
  <c r="BL913" i="2"/>
  <c r="AQ917" i="2"/>
  <c r="AR917" i="2" s="1"/>
  <c r="BJ917" i="2"/>
  <c r="AM955" i="2"/>
  <c r="AN955" i="2" s="1"/>
  <c r="BH955" i="2"/>
  <c r="AU955" i="2"/>
  <c r="AV955" i="2" s="1"/>
  <c r="BL955" i="2"/>
  <c r="AQ957" i="2"/>
  <c r="AR957" i="2" s="1"/>
  <c r="BJ957" i="2"/>
  <c r="AM961" i="2"/>
  <c r="AN961" i="2" s="1"/>
  <c r="BH961" i="2"/>
  <c r="AU961" i="2"/>
  <c r="AV961" i="2" s="1"/>
  <c r="BL961" i="2"/>
  <c r="AQ977" i="2"/>
  <c r="AR977" i="2" s="1"/>
  <c r="BJ977" i="2"/>
  <c r="AM980" i="2"/>
  <c r="AN980" i="2" s="1"/>
  <c r="BH980" i="2"/>
  <c r="AU980" i="2"/>
  <c r="AV980" i="2" s="1"/>
  <c r="BL980" i="2"/>
  <c r="AQ981" i="2"/>
  <c r="AR981" i="2" s="1"/>
  <c r="BJ981" i="2"/>
  <c r="AM982" i="2"/>
  <c r="AN982" i="2" s="1"/>
  <c r="BH982" i="2"/>
  <c r="AU982" i="2"/>
  <c r="AV982" i="2" s="1"/>
  <c r="BL982" i="2"/>
  <c r="AQ984" i="2"/>
  <c r="AR984" i="2" s="1"/>
  <c r="BJ984" i="2"/>
  <c r="AM985" i="2"/>
  <c r="AN985" i="2" s="1"/>
  <c r="BH985" i="2"/>
  <c r="AU985" i="2"/>
  <c r="AV985" i="2" s="1"/>
  <c r="BL985" i="2"/>
  <c r="AQ861" i="2"/>
  <c r="AR861" i="2" s="1"/>
  <c r="BJ861" i="2"/>
  <c r="AM921" i="2"/>
  <c r="AN921" i="2" s="1"/>
  <c r="BH921" i="2"/>
  <c r="AU921" i="2"/>
  <c r="AV921" i="2" s="1"/>
  <c r="BL921" i="2"/>
  <c r="AQ941" i="2"/>
  <c r="AR941" i="2" s="1"/>
  <c r="BJ941" i="2"/>
  <c r="AM876" i="2"/>
  <c r="AN876" i="2" s="1"/>
  <c r="BH876" i="2"/>
  <c r="AU876" i="2"/>
  <c r="AV876" i="2" s="1"/>
  <c r="BL876" i="2"/>
  <c r="AQ877" i="2"/>
  <c r="AR877" i="2" s="1"/>
  <c r="BJ877" i="2"/>
  <c r="AM878" i="2"/>
  <c r="AN878" i="2" s="1"/>
  <c r="BH878" i="2"/>
  <c r="AU878" i="2"/>
  <c r="AV878" i="2" s="1"/>
  <c r="BL878" i="2"/>
  <c r="AQ893" i="2"/>
  <c r="AR893" i="2" s="1"/>
  <c r="BJ893" i="2"/>
  <c r="AM919" i="2"/>
  <c r="AN919" i="2" s="1"/>
  <c r="BH919" i="2"/>
  <c r="AU919" i="2"/>
  <c r="AV919" i="2" s="1"/>
  <c r="BL919" i="2"/>
  <c r="AQ924" i="2"/>
  <c r="AR924" i="2" s="1"/>
  <c r="BJ924" i="2"/>
  <c r="AM928" i="2"/>
  <c r="AN928" i="2" s="1"/>
  <c r="BH928" i="2"/>
  <c r="AU928" i="2"/>
  <c r="AV928" i="2" s="1"/>
  <c r="BL928" i="2"/>
  <c r="AQ929" i="2"/>
  <c r="AR929" i="2" s="1"/>
  <c r="BJ929" i="2"/>
  <c r="AM931" i="2"/>
  <c r="AN931" i="2" s="1"/>
  <c r="BH931" i="2"/>
  <c r="AU931" i="2"/>
  <c r="AV931" i="2" s="1"/>
  <c r="BL931" i="2"/>
  <c r="AQ932" i="2"/>
  <c r="AR932" i="2" s="1"/>
  <c r="BJ932" i="2"/>
  <c r="AM933" i="2"/>
  <c r="AN933" i="2" s="1"/>
  <c r="BH933" i="2"/>
  <c r="AU933" i="2"/>
  <c r="AV933" i="2" s="1"/>
  <c r="BL933" i="2"/>
  <c r="AQ937" i="2"/>
  <c r="AR937" i="2" s="1"/>
  <c r="BJ937" i="2"/>
  <c r="AM938" i="2"/>
  <c r="AN938" i="2" s="1"/>
  <c r="BH938" i="2"/>
  <c r="AU938" i="2"/>
  <c r="AV938" i="2" s="1"/>
  <c r="BL938" i="2"/>
  <c r="AQ949" i="2"/>
  <c r="AR949" i="2" s="1"/>
  <c r="BJ949" i="2"/>
  <c r="AM950" i="2"/>
  <c r="AN950" i="2" s="1"/>
  <c r="BH950" i="2"/>
  <c r="AU950" i="2"/>
  <c r="AV950" i="2" s="1"/>
  <c r="BL950" i="2"/>
  <c r="AQ954" i="2"/>
  <c r="AR954" i="2" s="1"/>
  <c r="BJ954" i="2"/>
  <c r="AM987" i="2"/>
  <c r="AN987" i="2" s="1"/>
  <c r="BH987" i="2"/>
  <c r="AU987" i="2"/>
  <c r="AV987" i="2" s="1"/>
  <c r="BL987" i="2"/>
  <c r="AQ988" i="2"/>
  <c r="AR988" i="2" s="1"/>
  <c r="BJ988" i="2"/>
  <c r="AM820" i="2"/>
  <c r="AN820" i="2" s="1"/>
  <c r="BH820" i="2"/>
  <c r="AU820" i="2"/>
  <c r="AV820" i="2" s="1"/>
  <c r="BL820" i="2"/>
  <c r="AQ822" i="2"/>
  <c r="AR822" i="2" s="1"/>
  <c r="BJ822" i="2"/>
  <c r="AM891" i="2"/>
  <c r="AN891" i="2" s="1"/>
  <c r="BH891" i="2"/>
  <c r="AU891" i="2"/>
  <c r="AV891" i="2" s="1"/>
  <c r="BL891" i="2"/>
  <c r="AQ892" i="2"/>
  <c r="AR892" i="2" s="1"/>
  <c r="BJ892" i="2"/>
  <c r="AM899" i="2"/>
  <c r="AN899" i="2" s="1"/>
  <c r="BH899" i="2"/>
  <c r="AU899" i="2"/>
  <c r="AV899" i="2" s="1"/>
  <c r="BL899" i="2"/>
  <c r="AQ963" i="2"/>
  <c r="AR963" i="2" s="1"/>
  <c r="BJ963" i="2"/>
  <c r="AM964" i="2"/>
  <c r="AN964" i="2" s="1"/>
  <c r="BH964" i="2"/>
  <c r="AU964" i="2"/>
  <c r="AV964" i="2" s="1"/>
  <c r="BL964" i="2"/>
  <c r="AM965" i="2"/>
  <c r="AN965" i="2" s="1"/>
  <c r="BH965" i="2"/>
  <c r="AU965" i="2"/>
  <c r="AV965" i="2" s="1"/>
  <c r="BL965" i="2"/>
  <c r="AQ968" i="2"/>
  <c r="AR968" i="2" s="1"/>
  <c r="BJ968" i="2"/>
  <c r="AM969" i="2"/>
  <c r="AN969" i="2" s="1"/>
  <c r="BH969" i="2"/>
  <c r="AU969" i="2"/>
  <c r="AV969" i="2" s="1"/>
  <c r="BL969" i="2"/>
  <c r="AQ973" i="2"/>
  <c r="AR973" i="2" s="1"/>
  <c r="BJ973" i="2"/>
  <c r="AM889" i="2"/>
  <c r="AN889" i="2" s="1"/>
  <c r="BH889" i="2"/>
  <c r="AU889" i="2"/>
  <c r="AV889" i="2" s="1"/>
  <c r="BL889" i="2"/>
  <c r="AQ890" i="2"/>
  <c r="AR890" i="2" s="1"/>
  <c r="BJ890" i="2"/>
  <c r="AQ962" i="2"/>
  <c r="AR962" i="2" s="1"/>
  <c r="BJ962" i="2"/>
  <c r="AM966" i="2"/>
  <c r="AN966" i="2" s="1"/>
  <c r="BH966" i="2"/>
  <c r="AU966" i="2"/>
  <c r="AV966" i="2" s="1"/>
  <c r="BL966" i="2"/>
  <c r="AQ967" i="2"/>
  <c r="AR967" i="2" s="1"/>
  <c r="BJ967" i="2"/>
  <c r="AM970" i="2"/>
  <c r="AN970" i="2" s="1"/>
  <c r="BH970" i="2"/>
  <c r="AU970" i="2"/>
  <c r="AV970" i="2" s="1"/>
  <c r="BL970" i="2"/>
  <c r="AQ971" i="2"/>
  <c r="AR971" i="2" s="1"/>
  <c r="BJ971" i="2"/>
  <c r="AM972" i="2"/>
  <c r="AN972" i="2" s="1"/>
  <c r="BH972" i="2"/>
  <c r="AU972" i="2"/>
  <c r="AV972" i="2" s="1"/>
  <c r="BL972" i="2"/>
  <c r="AQ867" i="2"/>
  <c r="AR867" i="2" s="1"/>
  <c r="BJ867" i="2"/>
  <c r="AM868" i="2"/>
  <c r="AN868" i="2" s="1"/>
  <c r="BH868" i="2"/>
  <c r="AU868" i="2"/>
  <c r="AV868" i="2" s="1"/>
  <c r="BL868" i="2"/>
  <c r="AQ870" i="2"/>
  <c r="AR870" i="2" s="1"/>
  <c r="BJ870" i="2"/>
  <c r="AM871" i="2"/>
  <c r="AN871" i="2" s="1"/>
  <c r="BH871" i="2"/>
  <c r="AU871" i="2"/>
  <c r="AV871" i="2" s="1"/>
  <c r="BL871" i="2"/>
  <c r="AQ874" i="2"/>
  <c r="AR874" i="2" s="1"/>
  <c r="BJ874" i="2"/>
  <c r="AM873" i="2"/>
  <c r="AN873" i="2" s="1"/>
  <c r="BH873" i="2"/>
  <c r="AU873" i="2"/>
  <c r="AV873" i="2" s="1"/>
  <c r="BL873" i="2"/>
  <c r="AQ872" i="2"/>
  <c r="AR872" i="2" s="1"/>
  <c r="BJ872" i="2"/>
  <c r="AM875" i="2"/>
  <c r="AN875" i="2" s="1"/>
  <c r="BH875" i="2"/>
  <c r="AU875" i="2"/>
  <c r="AV875" i="2" s="1"/>
  <c r="BL875" i="2"/>
  <c r="AQ869" i="2"/>
  <c r="AR869" i="2" s="1"/>
  <c r="BJ869" i="2"/>
  <c r="AM817" i="2"/>
  <c r="AN817" i="2" s="1"/>
  <c r="BH817" i="2"/>
  <c r="AU817" i="2"/>
  <c r="AV817" i="2" s="1"/>
  <c r="BL817" i="2"/>
  <c r="AQ823" i="2"/>
  <c r="AR823" i="2" s="1"/>
  <c r="BJ823" i="2"/>
  <c r="AM824" i="2"/>
  <c r="AN824" i="2" s="1"/>
  <c r="BH824" i="2"/>
  <c r="AU824" i="2"/>
  <c r="AV824" i="2" s="1"/>
  <c r="BL824" i="2"/>
  <c r="AQ839" i="2"/>
  <c r="AR839" i="2" s="1"/>
  <c r="BJ839" i="2"/>
  <c r="AM843" i="2"/>
  <c r="AN843" i="2" s="1"/>
  <c r="BH843" i="2"/>
  <c r="AU843" i="2"/>
  <c r="AV843" i="2" s="1"/>
  <c r="BL843" i="2"/>
  <c r="AQ855" i="2"/>
  <c r="AR855" i="2" s="1"/>
  <c r="BJ855" i="2"/>
  <c r="AM859" i="2"/>
  <c r="AN859" i="2" s="1"/>
  <c r="BH859" i="2"/>
  <c r="AU859" i="2"/>
  <c r="AV859" i="2" s="1"/>
  <c r="BL859" i="2"/>
  <c r="AQ860" i="2"/>
  <c r="AR860" i="2" s="1"/>
  <c r="BJ860" i="2"/>
  <c r="AM997" i="2"/>
  <c r="AN997" i="2" s="1"/>
  <c r="BH997" i="2"/>
  <c r="AU997" i="2"/>
  <c r="AV997" i="2" s="1"/>
  <c r="BL997" i="2"/>
  <c r="AQ1009" i="2"/>
  <c r="AR1009" i="2" s="1"/>
  <c r="BJ1009" i="2"/>
  <c r="AM995" i="2"/>
  <c r="AN995" i="2" s="1"/>
  <c r="BH995" i="2"/>
  <c r="AU995" i="2"/>
  <c r="AV995" i="2" s="1"/>
  <c r="BL995" i="2"/>
  <c r="AQ996" i="2"/>
  <c r="AR996" i="2" s="1"/>
  <c r="BJ996" i="2"/>
  <c r="AM1007" i="2"/>
  <c r="AN1007" i="2" s="1"/>
  <c r="BH1007" i="2"/>
  <c r="AU1007" i="2"/>
  <c r="AV1007" i="2" s="1"/>
  <c r="BL1007" i="2"/>
  <c r="AQ1008" i="2"/>
  <c r="AR1008" i="2" s="1"/>
  <c r="BJ1008" i="2"/>
  <c r="AM1004" i="2"/>
  <c r="AN1004" i="2" s="1"/>
  <c r="BH1004" i="2"/>
  <c r="AU1004" i="2"/>
  <c r="AV1004" i="2" s="1"/>
  <c r="BL1004" i="2"/>
  <c r="AQ998" i="2"/>
  <c r="AR998" i="2" s="1"/>
  <c r="BJ998" i="2"/>
  <c r="AM1005" i="2"/>
  <c r="AN1005" i="2" s="1"/>
  <c r="BH1005" i="2"/>
  <c r="AU1005" i="2"/>
  <c r="AV1005" i="2" s="1"/>
  <c r="BL1005" i="2"/>
  <c r="AQ1002" i="2"/>
  <c r="AR1002" i="2" s="1"/>
  <c r="BJ1002" i="2"/>
  <c r="AM1003" i="2"/>
  <c r="AN1003" i="2" s="1"/>
  <c r="BH1003" i="2"/>
  <c r="AU1003" i="2"/>
  <c r="AV1003" i="2" s="1"/>
  <c r="BL1003" i="2"/>
  <c r="AQ999" i="2"/>
  <c r="AR999" i="2" s="1"/>
  <c r="BJ999" i="2"/>
  <c r="AM991" i="2"/>
  <c r="AN991" i="2" s="1"/>
  <c r="BH991" i="2"/>
  <c r="AU991" i="2"/>
  <c r="AV991" i="2" s="1"/>
  <c r="BL991" i="2"/>
  <c r="AQ992" i="2"/>
  <c r="AR992" i="2" s="1"/>
  <c r="BJ992" i="2"/>
  <c r="AM993" i="2"/>
  <c r="AN993" i="2" s="1"/>
  <c r="BH993" i="2"/>
  <c r="AU993" i="2"/>
  <c r="AV993" i="2" s="1"/>
  <c r="BL993" i="2"/>
  <c r="AQ1000" i="2"/>
  <c r="AR1000" i="2" s="1"/>
  <c r="BJ1000" i="2"/>
  <c r="AM990" i="2"/>
  <c r="AN990" i="2" s="1"/>
  <c r="BH990" i="2"/>
  <c r="AU990" i="2"/>
  <c r="AV990" i="2" s="1"/>
  <c r="BL990" i="2"/>
  <c r="AQ1001" i="2"/>
  <c r="AR1001" i="2" s="1"/>
  <c r="BJ1001" i="2"/>
  <c r="AM989" i="2"/>
  <c r="AN989" i="2" s="1"/>
  <c r="BH989" i="2"/>
  <c r="AU989" i="2"/>
  <c r="AV989" i="2" s="1"/>
  <c r="BL989" i="2"/>
  <c r="AQ881" i="2"/>
  <c r="AR881" i="2" s="1"/>
  <c r="BJ881" i="2"/>
  <c r="AM960" i="2"/>
  <c r="AN960" i="2" s="1"/>
  <c r="BH960" i="2"/>
  <c r="AU960" i="2"/>
  <c r="AV960" i="2" s="1"/>
  <c r="BL960" i="2"/>
  <c r="AQ898" i="2"/>
  <c r="AR898" i="2" s="1"/>
  <c r="BJ898" i="2"/>
  <c r="AM975" i="2"/>
  <c r="AN975" i="2" s="1"/>
  <c r="BH975" i="2"/>
  <c r="AU975" i="2"/>
  <c r="AV975" i="2" s="1"/>
  <c r="BL975" i="2"/>
  <c r="AQ976" i="2"/>
  <c r="AR976" i="2" s="1"/>
  <c r="BJ976" i="2"/>
  <c r="AM925" i="2"/>
  <c r="AN925" i="2" s="1"/>
  <c r="BH925" i="2"/>
  <c r="AU925" i="2"/>
  <c r="AV925" i="2" s="1"/>
  <c r="BL925" i="2"/>
  <c r="AM936" i="2"/>
  <c r="AN936" i="2" s="1"/>
  <c r="BH936" i="2"/>
  <c r="AU936" i="2"/>
  <c r="AV936" i="2" s="1"/>
  <c r="BL936" i="2"/>
  <c r="AQ953" i="2"/>
  <c r="AR953" i="2" s="1"/>
  <c r="BJ953" i="2"/>
  <c r="AM879" i="2"/>
  <c r="AN879" i="2" s="1"/>
  <c r="BH879" i="2"/>
  <c r="AU879" i="2"/>
  <c r="AV879" i="2" s="1"/>
  <c r="BL879" i="2"/>
  <c r="AQ880" i="2"/>
  <c r="AR880" i="2" s="1"/>
  <c r="BJ880" i="2"/>
  <c r="AQ818" i="2"/>
  <c r="AR818" i="2" s="1"/>
  <c r="BJ818" i="2"/>
  <c r="AM821" i="2"/>
  <c r="AN821" i="2" s="1"/>
  <c r="BH821" i="2"/>
  <c r="AU821" i="2"/>
  <c r="AV821" i="2" s="1"/>
  <c r="BL821" i="2"/>
  <c r="AQ841" i="2"/>
  <c r="AR841" i="2" s="1"/>
  <c r="BJ841" i="2"/>
  <c r="AM844" i="2"/>
  <c r="AN844" i="2" s="1"/>
  <c r="BH844" i="2"/>
  <c r="AU844" i="2"/>
  <c r="AV844" i="2" s="1"/>
  <c r="BL844" i="2"/>
  <c r="AQ854" i="2"/>
  <c r="AR854" i="2" s="1"/>
  <c r="BJ854" i="2"/>
  <c r="AM884" i="2"/>
  <c r="AN884" i="2" s="1"/>
  <c r="BH884" i="2"/>
  <c r="AU884" i="2"/>
  <c r="AV884" i="2" s="1"/>
  <c r="BL884" i="2"/>
  <c r="AQ887" i="2"/>
  <c r="AR887" i="2" s="1"/>
  <c r="BJ887" i="2"/>
  <c r="AM918" i="2"/>
  <c r="AN918" i="2" s="1"/>
  <c r="BH918" i="2"/>
  <c r="AU918" i="2"/>
  <c r="AV918" i="2" s="1"/>
  <c r="BL918" i="2"/>
  <c r="AQ939" i="2"/>
  <c r="AR939" i="2" s="1"/>
  <c r="BJ939" i="2"/>
  <c r="AM940" i="2"/>
  <c r="AN940" i="2" s="1"/>
  <c r="BH940" i="2"/>
  <c r="AU940" i="2"/>
  <c r="AV940" i="2" s="1"/>
  <c r="BL940" i="2"/>
  <c r="AQ942" i="2"/>
  <c r="AR942" i="2" s="1"/>
  <c r="BJ942" i="2"/>
  <c r="AM943" i="2"/>
  <c r="AN943" i="2" s="1"/>
  <c r="BH943" i="2"/>
  <c r="AU943" i="2"/>
  <c r="AV943" i="2" s="1"/>
  <c r="BL943" i="2"/>
  <c r="AQ863" i="2"/>
  <c r="AR863" i="2" s="1"/>
  <c r="BJ863" i="2"/>
  <c r="AM994" i="2"/>
  <c r="AN994" i="2" s="1"/>
  <c r="BH994" i="2"/>
  <c r="AU994" i="2"/>
  <c r="AV994" i="2" s="1"/>
  <c r="BL994" i="2"/>
  <c r="AQ1006" i="2"/>
  <c r="AR1006" i="2" s="1"/>
  <c r="BJ1006" i="2"/>
  <c r="AM923" i="2"/>
  <c r="AN923" i="2" s="1"/>
  <c r="BH923" i="2"/>
  <c r="AU923" i="2"/>
  <c r="AV923" i="2" s="1"/>
  <c r="BL923" i="2"/>
  <c r="AZ1100" i="2"/>
  <c r="BB1108" i="2"/>
  <c r="BB1115" i="2"/>
  <c r="AZ1139" i="2"/>
  <c r="AZ1013" i="2"/>
  <c r="AZ1015" i="2"/>
  <c r="AZ1017" i="2"/>
  <c r="AZ1019" i="2"/>
  <c r="BA1026" i="2"/>
  <c r="BA1034" i="2"/>
  <c r="AZ1056" i="2"/>
  <c r="AZ1060" i="2"/>
  <c r="AZ1134" i="2"/>
  <c r="AZ1142" i="2"/>
  <c r="AM819" i="2"/>
  <c r="AN819" i="2" s="1"/>
  <c r="BH819" i="2"/>
  <c r="AU819" i="2"/>
  <c r="AV819" i="2" s="1"/>
  <c r="BL819" i="2"/>
  <c r="AQ827" i="2"/>
  <c r="AR827" i="2" s="1"/>
  <c r="BJ827" i="2"/>
  <c r="AM828" i="2"/>
  <c r="AN828" i="2" s="1"/>
  <c r="BH828" i="2"/>
  <c r="AU828" i="2"/>
  <c r="AV828" i="2" s="1"/>
  <c r="BL828" i="2"/>
  <c r="AQ830" i="2"/>
  <c r="AR830" i="2" s="1"/>
  <c r="BJ830" i="2"/>
  <c r="AM831" i="2"/>
  <c r="AN831" i="2" s="1"/>
  <c r="BH831" i="2"/>
  <c r="BO831" i="2" s="1"/>
  <c r="AU831" i="2"/>
  <c r="AV831" i="2" s="1"/>
  <c r="BL831" i="2"/>
  <c r="AQ832" i="2"/>
  <c r="AR832" i="2" s="1"/>
  <c r="BJ832" i="2"/>
  <c r="AM833" i="2"/>
  <c r="AN833" i="2" s="1"/>
  <c r="BH833" i="2"/>
  <c r="AU833" i="2"/>
  <c r="AV833" i="2" s="1"/>
  <c r="BL833" i="2"/>
  <c r="AQ834" i="2"/>
  <c r="AR834" i="2" s="1"/>
  <c r="BJ834" i="2"/>
  <c r="AM835" i="2"/>
  <c r="BH835" i="2"/>
  <c r="BO835" i="2" s="1"/>
  <c r="AU835" i="2"/>
  <c r="AV835" i="2" s="1"/>
  <c r="BL835" i="2"/>
  <c r="AQ836" i="2"/>
  <c r="AR836" i="2" s="1"/>
  <c r="BJ836" i="2"/>
  <c r="AM837" i="2"/>
  <c r="AN837" i="2" s="1"/>
  <c r="BH837" i="2"/>
  <c r="AU837" i="2"/>
  <c r="AV837" i="2" s="1"/>
  <c r="BL837" i="2"/>
  <c r="AQ838" i="2"/>
  <c r="AR838" i="2" s="1"/>
  <c r="BJ838" i="2"/>
  <c r="AM840" i="2"/>
  <c r="AN840" i="2" s="1"/>
  <c r="BH840" i="2"/>
  <c r="BO840" i="2" s="1"/>
  <c r="AU840" i="2"/>
  <c r="AV840" i="2" s="1"/>
  <c r="BL840" i="2"/>
  <c r="AQ845" i="2"/>
  <c r="AR845" i="2" s="1"/>
  <c r="BJ845" i="2"/>
  <c r="AM846" i="2"/>
  <c r="AN846" i="2" s="1"/>
  <c r="BH846" i="2"/>
  <c r="AU846" i="2"/>
  <c r="AV846" i="2" s="1"/>
  <c r="BL846" i="2"/>
  <c r="AQ848" i="2"/>
  <c r="AR848" i="2" s="1"/>
  <c r="BJ848" i="2"/>
  <c r="AM849" i="2"/>
  <c r="AN849" i="2" s="1"/>
  <c r="BH849" i="2"/>
  <c r="BO849" i="2" s="1"/>
  <c r="AU849" i="2"/>
  <c r="AV849" i="2" s="1"/>
  <c r="BL849" i="2"/>
  <c r="AQ850" i="2"/>
  <c r="AR850" i="2" s="1"/>
  <c r="BJ850" i="2"/>
  <c r="AM851" i="2"/>
  <c r="AN851" i="2" s="1"/>
  <c r="BH851" i="2"/>
  <c r="AU851" i="2"/>
  <c r="AV851" i="2" s="1"/>
  <c r="BL851" i="2"/>
  <c r="AQ852" i="2"/>
  <c r="AR852" i="2" s="1"/>
  <c r="BJ852" i="2"/>
  <c r="AM853" i="2"/>
  <c r="AN853" i="2" s="1"/>
  <c r="BH853" i="2"/>
  <c r="BO853" i="2" s="1"/>
  <c r="AU853" i="2"/>
  <c r="AV853" i="2" s="1"/>
  <c r="BL853" i="2"/>
  <c r="AQ856" i="2"/>
  <c r="AR856" i="2" s="1"/>
  <c r="BJ856" i="2"/>
  <c r="AM857" i="2"/>
  <c r="AN857" i="2" s="1"/>
  <c r="BH857" i="2"/>
  <c r="AU857" i="2"/>
  <c r="AV857" i="2" s="1"/>
  <c r="BL857" i="2"/>
  <c r="AQ858" i="2"/>
  <c r="AR858" i="2" s="1"/>
  <c r="BJ858" i="2"/>
  <c r="AM864" i="2"/>
  <c r="BH864" i="2"/>
  <c r="BO864" i="2" s="1"/>
  <c r="AU864" i="2"/>
  <c r="AV864" i="2" s="1"/>
  <c r="BL864" i="2"/>
  <c r="AQ883" i="2"/>
  <c r="AR883" i="2" s="1"/>
  <c r="BJ883" i="2"/>
  <c r="AM886" i="2"/>
  <c r="AN886" i="2" s="1"/>
  <c r="BH886" i="2"/>
  <c r="AU886" i="2"/>
  <c r="AV886" i="2" s="1"/>
  <c r="BL886" i="2"/>
  <c r="AQ888" i="2"/>
  <c r="AR888" i="2" s="1"/>
  <c r="BJ888" i="2"/>
  <c r="AM894" i="2"/>
  <c r="AN894" i="2" s="1"/>
  <c r="BH894" i="2"/>
  <c r="BO894" i="2" s="1"/>
  <c r="AU894" i="2"/>
  <c r="AV894" i="2" s="1"/>
  <c r="BL894" i="2"/>
  <c r="AQ895" i="2"/>
  <c r="AR895" i="2" s="1"/>
  <c r="BJ895" i="2"/>
  <c r="AM896" i="2"/>
  <c r="AN896" i="2" s="1"/>
  <c r="BH896" i="2"/>
  <c r="AU896" i="2"/>
  <c r="AV896" i="2" s="1"/>
  <c r="BL896" i="2"/>
  <c r="AQ897" i="2"/>
  <c r="AR897" i="2" s="1"/>
  <c r="BJ897" i="2"/>
  <c r="AM900" i="2"/>
  <c r="BH900" i="2"/>
  <c r="BO900" i="2" s="1"/>
  <c r="AU900" i="2"/>
  <c r="AV900" i="2" s="1"/>
  <c r="BL900" i="2"/>
  <c r="AQ901" i="2"/>
  <c r="AR901" i="2" s="1"/>
  <c r="BJ901" i="2"/>
  <c r="AM902" i="2"/>
  <c r="AN902" i="2" s="1"/>
  <c r="BH902" i="2"/>
  <c r="AU902" i="2"/>
  <c r="AV902" i="2" s="1"/>
  <c r="BL902" i="2"/>
  <c r="AQ903" i="2"/>
  <c r="AR903" i="2" s="1"/>
  <c r="BJ903" i="2"/>
  <c r="AM904" i="2"/>
  <c r="AN904" i="2" s="1"/>
  <c r="BH904" i="2"/>
  <c r="BO904" i="2" s="1"/>
  <c r="AU904" i="2"/>
  <c r="AV904" i="2" s="1"/>
  <c r="BL904" i="2"/>
  <c r="AQ907" i="2"/>
  <c r="AR907" i="2" s="1"/>
  <c r="BJ907" i="2"/>
  <c r="AM908" i="2"/>
  <c r="AN908" i="2" s="1"/>
  <c r="BH908" i="2"/>
  <c r="AU908" i="2"/>
  <c r="AV908" i="2" s="1"/>
  <c r="BL908" i="2"/>
  <c r="AQ910" i="2"/>
  <c r="AR910" i="2" s="1"/>
  <c r="BJ910" i="2"/>
  <c r="AM914" i="2"/>
  <c r="BH914" i="2"/>
  <c r="BO914" i="2" s="1"/>
  <c r="AU914" i="2"/>
  <c r="AV914" i="2" s="1"/>
  <c r="BL914" i="2"/>
  <c r="AQ915" i="2"/>
  <c r="AR915" i="2" s="1"/>
  <c r="BJ915" i="2"/>
  <c r="AM916" i="2"/>
  <c r="AN916" i="2" s="1"/>
  <c r="BH916" i="2"/>
  <c r="AU916" i="2"/>
  <c r="AV916" i="2" s="1"/>
  <c r="BL916" i="2"/>
  <c r="AQ920" i="2"/>
  <c r="AR920" i="2" s="1"/>
  <c r="BJ920" i="2"/>
  <c r="AM922" i="2"/>
  <c r="AN922" i="2" s="1"/>
  <c r="BH922" i="2"/>
  <c r="BO922" i="2" s="1"/>
  <c r="AU922" i="2"/>
  <c r="AV922" i="2" s="1"/>
  <c r="BL922" i="2"/>
  <c r="AQ926" i="2"/>
  <c r="AR926" i="2" s="1"/>
  <c r="BJ926" i="2"/>
  <c r="AM927" i="2"/>
  <c r="AN927" i="2" s="1"/>
  <c r="BH927" i="2"/>
  <c r="AU927" i="2"/>
  <c r="AV927" i="2" s="1"/>
  <c r="BL927" i="2"/>
  <c r="AQ930" i="2"/>
  <c r="AR930" i="2" s="1"/>
  <c r="BJ930" i="2"/>
  <c r="AM934" i="2"/>
  <c r="AN934" i="2" s="1"/>
  <c r="BH934" i="2"/>
  <c r="BO934" i="2" s="1"/>
  <c r="AU934" i="2"/>
  <c r="AV934" i="2" s="1"/>
  <c r="BL934" i="2"/>
  <c r="AQ935" i="2"/>
  <c r="AR935" i="2" s="1"/>
  <c r="BJ935" i="2"/>
  <c r="AM944" i="2"/>
  <c r="AN944" i="2" s="1"/>
  <c r="BH944" i="2"/>
  <c r="AU944" i="2"/>
  <c r="AV944" i="2" s="1"/>
  <c r="BL944" i="2"/>
  <c r="AQ945" i="2"/>
  <c r="AR945" i="2" s="1"/>
  <c r="BJ945" i="2"/>
  <c r="AM946" i="2"/>
  <c r="BH946" i="2"/>
  <c r="BO946" i="2" s="1"/>
  <c r="AU946" i="2"/>
  <c r="AV946" i="2" s="1"/>
  <c r="BL946" i="2"/>
  <c r="AQ947" i="2"/>
  <c r="AR947" i="2" s="1"/>
  <c r="BJ947" i="2"/>
  <c r="AM948" i="2"/>
  <c r="AN948" i="2" s="1"/>
  <c r="BH948" i="2"/>
  <c r="AU948" i="2"/>
  <c r="AV948" i="2" s="1"/>
  <c r="BL948" i="2"/>
  <c r="AQ951" i="2"/>
  <c r="AR951" i="2" s="1"/>
  <c r="BJ951" i="2"/>
  <c r="AQ952" i="2"/>
  <c r="AR952" i="2" s="1"/>
  <c r="BJ952" i="2"/>
  <c r="AM825" i="2"/>
  <c r="BH825" i="2"/>
  <c r="AU825" i="2"/>
  <c r="AV825" i="2" s="1"/>
  <c r="BL825" i="2"/>
  <c r="AQ826" i="2"/>
  <c r="AR826" i="2" s="1"/>
  <c r="BJ826" i="2"/>
  <c r="AM829" i="2"/>
  <c r="BH829" i="2"/>
  <c r="BO829" i="2" s="1"/>
  <c r="AU829" i="2"/>
  <c r="AV829" i="2" s="1"/>
  <c r="BL829" i="2"/>
  <c r="AQ842" i="2"/>
  <c r="AR842" i="2" s="1"/>
  <c r="BJ842" i="2"/>
  <c r="AM847" i="2"/>
  <c r="AN847" i="2" s="1"/>
  <c r="BH847" i="2"/>
  <c r="AU847" i="2"/>
  <c r="AV847" i="2" s="1"/>
  <c r="BL847" i="2"/>
  <c r="AQ906" i="2"/>
  <c r="AR906" i="2" s="1"/>
  <c r="BJ906" i="2"/>
  <c r="AM911" i="2"/>
  <c r="AN911" i="2" s="1"/>
  <c r="BH911" i="2"/>
  <c r="BO911" i="2" s="1"/>
  <c r="AU911" i="2"/>
  <c r="AV911" i="2" s="1"/>
  <c r="BL911" i="2"/>
  <c r="AQ912" i="2"/>
  <c r="AR912" i="2" s="1"/>
  <c r="BJ912" i="2"/>
  <c r="AN956" i="2"/>
  <c r="BH956" i="2"/>
  <c r="AU956" i="2"/>
  <c r="AV956" i="2" s="1"/>
  <c r="BL956" i="2"/>
  <c r="AQ958" i="2"/>
  <c r="AR958" i="2" s="1"/>
  <c r="BJ958" i="2"/>
  <c r="AM959" i="2"/>
  <c r="AN959" i="2" s="1"/>
  <c r="BH959" i="2"/>
  <c r="BO959" i="2" s="1"/>
  <c r="AU959" i="2"/>
  <c r="AV959" i="2" s="1"/>
  <c r="BL959" i="2"/>
  <c r="AQ974" i="2"/>
  <c r="AR974" i="2" s="1"/>
  <c r="BJ974" i="2"/>
  <c r="AM978" i="2"/>
  <c r="AN978" i="2" s="1"/>
  <c r="BH978" i="2"/>
  <c r="AU978" i="2"/>
  <c r="AV978" i="2" s="1"/>
  <c r="BL978" i="2"/>
  <c r="AQ979" i="2"/>
  <c r="AR979" i="2" s="1"/>
  <c r="BJ979" i="2"/>
  <c r="AM983" i="2"/>
  <c r="AN983" i="2" s="1"/>
  <c r="BH983" i="2"/>
  <c r="BO983" i="2" s="1"/>
  <c r="AU983" i="2"/>
  <c r="AV983" i="2" s="1"/>
  <c r="BL983" i="2"/>
  <c r="AQ986" i="2"/>
  <c r="AR986" i="2" s="1"/>
  <c r="BJ986" i="2"/>
  <c r="AM862" i="2"/>
  <c r="AN862" i="2" s="1"/>
  <c r="BH862" i="2"/>
  <c r="AU862" i="2"/>
  <c r="AV862" i="2" s="1"/>
  <c r="BL862" i="2"/>
  <c r="AQ865" i="2"/>
  <c r="AR865" i="2" s="1"/>
  <c r="BJ865" i="2"/>
  <c r="AM866" i="2"/>
  <c r="BH866" i="2"/>
  <c r="BO866" i="2" s="1"/>
  <c r="AU866" i="2"/>
  <c r="AV866" i="2" s="1"/>
  <c r="BL866" i="2"/>
  <c r="AQ882" i="2"/>
  <c r="AR882" i="2" s="1"/>
  <c r="BJ882" i="2"/>
  <c r="AM885" i="2"/>
  <c r="AN885" i="2" s="1"/>
  <c r="BH885" i="2"/>
  <c r="AU885" i="2"/>
  <c r="AV885" i="2" s="1"/>
  <c r="BL885" i="2"/>
  <c r="AQ905" i="2"/>
  <c r="AR905" i="2" s="1"/>
  <c r="BJ905" i="2"/>
  <c r="AM909" i="2"/>
  <c r="BH909" i="2"/>
  <c r="BO909" i="2" s="1"/>
  <c r="AU909" i="2"/>
  <c r="AV909" i="2" s="1"/>
  <c r="BL909" i="2"/>
  <c r="AQ913" i="2"/>
  <c r="AR913" i="2" s="1"/>
  <c r="BJ913" i="2"/>
  <c r="AM917" i="2"/>
  <c r="BH917" i="2"/>
  <c r="AU917" i="2"/>
  <c r="AV917" i="2" s="1"/>
  <c r="BL917" i="2"/>
  <c r="AQ955" i="2"/>
  <c r="AR955" i="2" s="1"/>
  <c r="BJ955" i="2"/>
  <c r="AM957" i="2"/>
  <c r="AN957" i="2" s="1"/>
  <c r="BH957" i="2"/>
  <c r="BO957" i="2" s="1"/>
  <c r="AU957" i="2"/>
  <c r="AV957" i="2" s="1"/>
  <c r="BL957" i="2"/>
  <c r="AQ961" i="2"/>
  <c r="AR961" i="2" s="1"/>
  <c r="BJ961" i="2"/>
  <c r="AM977" i="2"/>
  <c r="AN977" i="2" s="1"/>
  <c r="BH977" i="2"/>
  <c r="AU977" i="2"/>
  <c r="AV977" i="2" s="1"/>
  <c r="BL977" i="2"/>
  <c r="AQ980" i="2"/>
  <c r="AR980" i="2" s="1"/>
  <c r="BJ980" i="2"/>
  <c r="AM981" i="2"/>
  <c r="AN981" i="2" s="1"/>
  <c r="BH981" i="2"/>
  <c r="BO981" i="2" s="1"/>
  <c r="AU981" i="2"/>
  <c r="AV981" i="2" s="1"/>
  <c r="BL981" i="2"/>
  <c r="AQ982" i="2"/>
  <c r="AR982" i="2" s="1"/>
  <c r="BJ982" i="2"/>
  <c r="AM984" i="2"/>
  <c r="AN984" i="2" s="1"/>
  <c r="BH984" i="2"/>
  <c r="AU984" i="2"/>
  <c r="AV984" i="2" s="1"/>
  <c r="BL984" i="2"/>
  <c r="AQ985" i="2"/>
  <c r="AR985" i="2" s="1"/>
  <c r="BJ985" i="2"/>
  <c r="AM861" i="2"/>
  <c r="AN861" i="2" s="1"/>
  <c r="BH861" i="2"/>
  <c r="BO861" i="2" s="1"/>
  <c r="AU861" i="2"/>
  <c r="AV861" i="2" s="1"/>
  <c r="BL861" i="2"/>
  <c r="AQ921" i="2"/>
  <c r="AR921" i="2" s="1"/>
  <c r="BJ921" i="2"/>
  <c r="AM941" i="2"/>
  <c r="AN941" i="2" s="1"/>
  <c r="BH941" i="2"/>
  <c r="AU941" i="2"/>
  <c r="AV941" i="2" s="1"/>
  <c r="BL941" i="2"/>
  <c r="AQ876" i="2"/>
  <c r="AR876" i="2" s="1"/>
  <c r="BJ876" i="2"/>
  <c r="AM877" i="2"/>
  <c r="AN877" i="2" s="1"/>
  <c r="BH877" i="2"/>
  <c r="BO877" i="2" s="1"/>
  <c r="AU877" i="2"/>
  <c r="AV877" i="2" s="1"/>
  <c r="BL877" i="2"/>
  <c r="AQ878" i="2"/>
  <c r="AR878" i="2" s="1"/>
  <c r="BJ878" i="2"/>
  <c r="AM893" i="2"/>
  <c r="AN893" i="2" s="1"/>
  <c r="BH893" i="2"/>
  <c r="AU893" i="2"/>
  <c r="AV893" i="2" s="1"/>
  <c r="BL893" i="2"/>
  <c r="AQ919" i="2"/>
  <c r="AR919" i="2" s="1"/>
  <c r="BJ919" i="2"/>
  <c r="AM924" i="2"/>
  <c r="AN924" i="2" s="1"/>
  <c r="BH924" i="2"/>
  <c r="BO924" i="2" s="1"/>
  <c r="AU924" i="2"/>
  <c r="AV924" i="2" s="1"/>
  <c r="BL924" i="2"/>
  <c r="AQ928" i="2"/>
  <c r="AR928" i="2" s="1"/>
  <c r="BJ928" i="2"/>
  <c r="AM929" i="2"/>
  <c r="AN929" i="2" s="1"/>
  <c r="BH929" i="2"/>
  <c r="AU929" i="2"/>
  <c r="AV929" i="2" s="1"/>
  <c r="BL929" i="2"/>
  <c r="AQ931" i="2"/>
  <c r="AR931" i="2" s="1"/>
  <c r="BJ931" i="2"/>
  <c r="AM932" i="2"/>
  <c r="AN932" i="2" s="1"/>
  <c r="BH932" i="2"/>
  <c r="BO932" i="2" s="1"/>
  <c r="AU932" i="2"/>
  <c r="AV932" i="2" s="1"/>
  <c r="BL932" i="2"/>
  <c r="AQ933" i="2"/>
  <c r="AR933" i="2" s="1"/>
  <c r="BJ933" i="2"/>
  <c r="AM937" i="2"/>
  <c r="AN937" i="2" s="1"/>
  <c r="BH937" i="2"/>
  <c r="AU937" i="2"/>
  <c r="AV937" i="2" s="1"/>
  <c r="BL937" i="2"/>
  <c r="AQ938" i="2"/>
  <c r="AR938" i="2" s="1"/>
  <c r="BJ938" i="2"/>
  <c r="AM949" i="2"/>
  <c r="AN949" i="2" s="1"/>
  <c r="BH949" i="2"/>
  <c r="BO949" i="2" s="1"/>
  <c r="AU949" i="2"/>
  <c r="AV949" i="2" s="1"/>
  <c r="BL949" i="2"/>
  <c r="AQ950" i="2"/>
  <c r="AR950" i="2" s="1"/>
  <c r="BJ950" i="2"/>
  <c r="AM954" i="2"/>
  <c r="AN954" i="2" s="1"/>
  <c r="BH954" i="2"/>
  <c r="AU954" i="2"/>
  <c r="AV954" i="2" s="1"/>
  <c r="BL954" i="2"/>
  <c r="AQ987" i="2"/>
  <c r="AR987" i="2" s="1"/>
  <c r="BJ987" i="2"/>
  <c r="AM988" i="2"/>
  <c r="AN988" i="2" s="1"/>
  <c r="BH988" i="2"/>
  <c r="BO988" i="2" s="1"/>
  <c r="AU988" i="2"/>
  <c r="AV988" i="2" s="1"/>
  <c r="BL988" i="2"/>
  <c r="AQ820" i="2"/>
  <c r="AR820" i="2" s="1"/>
  <c r="BJ820" i="2"/>
  <c r="AM822" i="2"/>
  <c r="AN822" i="2" s="1"/>
  <c r="BH822" i="2"/>
  <c r="AU822" i="2"/>
  <c r="AV822" i="2" s="1"/>
  <c r="BL822" i="2"/>
  <c r="AQ891" i="2"/>
  <c r="AR891" i="2" s="1"/>
  <c r="BJ891" i="2"/>
  <c r="AM892" i="2"/>
  <c r="AN892" i="2" s="1"/>
  <c r="BH892" i="2"/>
  <c r="BO892" i="2" s="1"/>
  <c r="AU892" i="2"/>
  <c r="AV892" i="2" s="1"/>
  <c r="BL892" i="2"/>
  <c r="AQ899" i="2"/>
  <c r="AR899" i="2" s="1"/>
  <c r="BJ899" i="2"/>
  <c r="AM963" i="2"/>
  <c r="AN963" i="2" s="1"/>
  <c r="BH963" i="2"/>
  <c r="AU963" i="2"/>
  <c r="AV963" i="2" s="1"/>
  <c r="BL963" i="2"/>
  <c r="AQ964" i="2"/>
  <c r="AR964" i="2" s="1"/>
  <c r="BJ964" i="2"/>
  <c r="AQ965" i="2"/>
  <c r="AR965" i="2" s="1"/>
  <c r="BJ965" i="2"/>
  <c r="AM968" i="2"/>
  <c r="AN968" i="2" s="1"/>
  <c r="BH968" i="2"/>
  <c r="AU968" i="2"/>
  <c r="AV968" i="2" s="1"/>
  <c r="BL968" i="2"/>
  <c r="AQ969" i="2"/>
  <c r="AR969" i="2" s="1"/>
  <c r="BJ969" i="2"/>
  <c r="AM973" i="2"/>
  <c r="AN973" i="2" s="1"/>
  <c r="BH973" i="2"/>
  <c r="BO973" i="2" s="1"/>
  <c r="AU973" i="2"/>
  <c r="AV973" i="2" s="1"/>
  <c r="BL973" i="2"/>
  <c r="AQ889" i="2"/>
  <c r="AR889" i="2" s="1"/>
  <c r="BJ889" i="2"/>
  <c r="AM890" i="2"/>
  <c r="AN890" i="2" s="1"/>
  <c r="BH890" i="2"/>
  <c r="AU890" i="2"/>
  <c r="AV890" i="2" s="1"/>
  <c r="BL890" i="2"/>
  <c r="AM962" i="2"/>
  <c r="AN962" i="2" s="1"/>
  <c r="BH962" i="2"/>
  <c r="AU962" i="2"/>
  <c r="AV962" i="2" s="1"/>
  <c r="BL962" i="2"/>
  <c r="AQ966" i="2"/>
  <c r="AR966" i="2" s="1"/>
  <c r="BJ966" i="2"/>
  <c r="AM967" i="2"/>
  <c r="AN967" i="2" s="1"/>
  <c r="BH967" i="2"/>
  <c r="BO967" i="2" s="1"/>
  <c r="AU967" i="2"/>
  <c r="AV967" i="2" s="1"/>
  <c r="BL967" i="2"/>
  <c r="AQ970" i="2"/>
  <c r="AR970" i="2" s="1"/>
  <c r="BJ970" i="2"/>
  <c r="AM971" i="2"/>
  <c r="AN971" i="2" s="1"/>
  <c r="BH971" i="2"/>
  <c r="AU971" i="2"/>
  <c r="AV971" i="2" s="1"/>
  <c r="BL971" i="2"/>
  <c r="AQ972" i="2"/>
  <c r="AR972" i="2" s="1"/>
  <c r="BJ972" i="2"/>
  <c r="AM867" i="2"/>
  <c r="AN867" i="2" s="1"/>
  <c r="BH867" i="2"/>
  <c r="BO867" i="2" s="1"/>
  <c r="AU867" i="2"/>
  <c r="AV867" i="2" s="1"/>
  <c r="BL867" i="2"/>
  <c r="AQ868" i="2"/>
  <c r="AR868" i="2" s="1"/>
  <c r="BJ868" i="2"/>
  <c r="AM870" i="2"/>
  <c r="AN870" i="2" s="1"/>
  <c r="BH870" i="2"/>
  <c r="AU870" i="2"/>
  <c r="AV870" i="2" s="1"/>
  <c r="BL870" i="2"/>
  <c r="AQ871" i="2"/>
  <c r="AR871" i="2" s="1"/>
  <c r="BJ871" i="2"/>
  <c r="AM874" i="2"/>
  <c r="AN874" i="2" s="1"/>
  <c r="BH874" i="2"/>
  <c r="BO874" i="2" s="1"/>
  <c r="AU874" i="2"/>
  <c r="AV874" i="2" s="1"/>
  <c r="BL874" i="2"/>
  <c r="AQ873" i="2"/>
  <c r="AR873" i="2" s="1"/>
  <c r="BJ873" i="2"/>
  <c r="AM872" i="2"/>
  <c r="AN872" i="2" s="1"/>
  <c r="BH872" i="2"/>
  <c r="AU872" i="2"/>
  <c r="AV872" i="2" s="1"/>
  <c r="BL872" i="2"/>
  <c r="AQ875" i="2"/>
  <c r="AR875" i="2" s="1"/>
  <c r="BJ875" i="2"/>
  <c r="AM869" i="2"/>
  <c r="AN869" i="2" s="1"/>
  <c r="BH869" i="2"/>
  <c r="BO869" i="2" s="1"/>
  <c r="AU869" i="2"/>
  <c r="AV869" i="2" s="1"/>
  <c r="BL869" i="2"/>
  <c r="AQ817" i="2"/>
  <c r="AR817" i="2" s="1"/>
  <c r="BJ817" i="2"/>
  <c r="AM823" i="2"/>
  <c r="AN823" i="2" s="1"/>
  <c r="BH823" i="2"/>
  <c r="AU823" i="2"/>
  <c r="AV823" i="2" s="1"/>
  <c r="BL823" i="2"/>
  <c r="AQ824" i="2"/>
  <c r="AR824" i="2" s="1"/>
  <c r="BJ824" i="2"/>
  <c r="AM839" i="2"/>
  <c r="AN839" i="2" s="1"/>
  <c r="BH839" i="2"/>
  <c r="BO839" i="2" s="1"/>
  <c r="AU839" i="2"/>
  <c r="AV839" i="2" s="1"/>
  <c r="BL839" i="2"/>
  <c r="AQ843" i="2"/>
  <c r="AR843" i="2" s="1"/>
  <c r="BJ843" i="2"/>
  <c r="AM855" i="2"/>
  <c r="AN855" i="2" s="1"/>
  <c r="BH855" i="2"/>
  <c r="AU855" i="2"/>
  <c r="AV855" i="2" s="1"/>
  <c r="BL855" i="2"/>
  <c r="AQ859" i="2"/>
  <c r="AR859" i="2" s="1"/>
  <c r="BJ859" i="2"/>
  <c r="AM860" i="2"/>
  <c r="AN860" i="2" s="1"/>
  <c r="BH860" i="2"/>
  <c r="BO860" i="2" s="1"/>
  <c r="AU860" i="2"/>
  <c r="AV860" i="2" s="1"/>
  <c r="BL860" i="2"/>
  <c r="AQ997" i="2"/>
  <c r="AR997" i="2" s="1"/>
  <c r="BJ997" i="2"/>
  <c r="AM1009" i="2"/>
  <c r="BH1009" i="2"/>
  <c r="AU1009" i="2"/>
  <c r="AV1009" i="2" s="1"/>
  <c r="BL1009" i="2"/>
  <c r="AQ995" i="2"/>
  <c r="AR995" i="2" s="1"/>
  <c r="BJ995" i="2"/>
  <c r="AM996" i="2"/>
  <c r="AN996" i="2" s="1"/>
  <c r="BH996" i="2"/>
  <c r="BO996" i="2" s="1"/>
  <c r="AU996" i="2"/>
  <c r="AV996" i="2" s="1"/>
  <c r="BL996" i="2"/>
  <c r="AQ1007" i="2"/>
  <c r="AR1007" i="2" s="1"/>
  <c r="BJ1007" i="2"/>
  <c r="AM1008" i="2"/>
  <c r="AN1008" i="2" s="1"/>
  <c r="BH1008" i="2"/>
  <c r="AU1008" i="2"/>
  <c r="AV1008" i="2" s="1"/>
  <c r="BL1008" i="2"/>
  <c r="AQ1004" i="2"/>
  <c r="AR1004" i="2" s="1"/>
  <c r="BJ1004" i="2"/>
  <c r="AM998" i="2"/>
  <c r="AN998" i="2" s="1"/>
  <c r="BH998" i="2"/>
  <c r="BO998" i="2" s="1"/>
  <c r="AU998" i="2"/>
  <c r="AV998" i="2" s="1"/>
  <c r="BL998" i="2"/>
  <c r="AQ1005" i="2"/>
  <c r="AR1005" i="2" s="1"/>
  <c r="BJ1005" i="2"/>
  <c r="AM1002" i="2"/>
  <c r="AN1002" i="2" s="1"/>
  <c r="BH1002" i="2"/>
  <c r="AU1002" i="2"/>
  <c r="AV1002" i="2" s="1"/>
  <c r="BL1002" i="2"/>
  <c r="AQ1003" i="2"/>
  <c r="AR1003" i="2" s="1"/>
  <c r="BJ1003" i="2"/>
  <c r="AM999" i="2"/>
  <c r="AN999" i="2" s="1"/>
  <c r="BH999" i="2"/>
  <c r="BO999" i="2" s="1"/>
  <c r="AU999" i="2"/>
  <c r="AV999" i="2" s="1"/>
  <c r="BL999" i="2"/>
  <c r="AQ991" i="2"/>
  <c r="AR991" i="2" s="1"/>
  <c r="BJ991" i="2"/>
  <c r="AM992" i="2"/>
  <c r="BH992" i="2"/>
  <c r="AU992" i="2"/>
  <c r="AV992" i="2" s="1"/>
  <c r="BL992" i="2"/>
  <c r="AQ993" i="2"/>
  <c r="AR993" i="2" s="1"/>
  <c r="BJ993" i="2"/>
  <c r="AM1000" i="2"/>
  <c r="AN1000" i="2" s="1"/>
  <c r="BH1000" i="2"/>
  <c r="AU1000" i="2"/>
  <c r="AV1000" i="2" s="1"/>
  <c r="BL1000" i="2"/>
  <c r="AQ990" i="2"/>
  <c r="AR990" i="2" s="1"/>
  <c r="BJ990" i="2"/>
  <c r="AM1001" i="2"/>
  <c r="BH1001" i="2"/>
  <c r="AU1001" i="2"/>
  <c r="AV1001" i="2" s="1"/>
  <c r="BL1001" i="2"/>
  <c r="AQ989" i="2"/>
  <c r="AR989" i="2" s="1"/>
  <c r="BJ989" i="2"/>
  <c r="AM881" i="2"/>
  <c r="AN881" i="2" s="1"/>
  <c r="BH881" i="2"/>
  <c r="BO881" i="2" s="1"/>
  <c r="AU881" i="2"/>
  <c r="AV881" i="2" s="1"/>
  <c r="BL881" i="2"/>
  <c r="AQ960" i="2"/>
  <c r="AR960" i="2" s="1"/>
  <c r="BJ960" i="2"/>
  <c r="AM898" i="2"/>
  <c r="AN898" i="2" s="1"/>
  <c r="BH898" i="2"/>
  <c r="AU898" i="2"/>
  <c r="AV898" i="2" s="1"/>
  <c r="BL898" i="2"/>
  <c r="AQ975" i="2"/>
  <c r="AR975" i="2" s="1"/>
  <c r="BJ975" i="2"/>
  <c r="AM976" i="2"/>
  <c r="AN976" i="2" s="1"/>
  <c r="BH976" i="2"/>
  <c r="BO976" i="2" s="1"/>
  <c r="AU976" i="2"/>
  <c r="AV976" i="2" s="1"/>
  <c r="BL976" i="2"/>
  <c r="AQ925" i="2"/>
  <c r="AR925" i="2" s="1"/>
  <c r="BJ925" i="2"/>
  <c r="AQ936" i="2"/>
  <c r="AR936" i="2" s="1"/>
  <c r="BJ936" i="2"/>
  <c r="AM953" i="2"/>
  <c r="AN953" i="2" s="1"/>
  <c r="BH953" i="2"/>
  <c r="BO953" i="2" s="1"/>
  <c r="AU953" i="2"/>
  <c r="AV953" i="2" s="1"/>
  <c r="BL953" i="2"/>
  <c r="AQ879" i="2"/>
  <c r="AR879" i="2" s="1"/>
  <c r="BJ879" i="2"/>
  <c r="AM880" i="2"/>
  <c r="AN880" i="2" s="1"/>
  <c r="BH880" i="2"/>
  <c r="AU880" i="2"/>
  <c r="AV880" i="2" s="1"/>
  <c r="BL880" i="2"/>
  <c r="AM818" i="2"/>
  <c r="AN818" i="2" s="1"/>
  <c r="BH818" i="2"/>
  <c r="AU818" i="2"/>
  <c r="AV818" i="2" s="1"/>
  <c r="BL818" i="2"/>
  <c r="AQ821" i="2"/>
  <c r="AR821" i="2" s="1"/>
  <c r="BJ821" i="2"/>
  <c r="AM841" i="2"/>
  <c r="AN841" i="2" s="1"/>
  <c r="BH841" i="2"/>
  <c r="BO841" i="2" s="1"/>
  <c r="AU841" i="2"/>
  <c r="AV841" i="2" s="1"/>
  <c r="BL841" i="2"/>
  <c r="AQ844" i="2"/>
  <c r="AR844" i="2" s="1"/>
  <c r="BJ844" i="2"/>
  <c r="AM854" i="2"/>
  <c r="AN854" i="2" s="1"/>
  <c r="BH854" i="2"/>
  <c r="AU854" i="2"/>
  <c r="AV854" i="2" s="1"/>
  <c r="BL854" i="2"/>
  <c r="AQ884" i="2"/>
  <c r="AR884" i="2" s="1"/>
  <c r="BJ884" i="2"/>
  <c r="AM887" i="2"/>
  <c r="AN887" i="2" s="1"/>
  <c r="BH887" i="2"/>
  <c r="BO887" i="2" s="1"/>
  <c r="AU887" i="2"/>
  <c r="AV887" i="2" s="1"/>
  <c r="BL887" i="2"/>
  <c r="AQ918" i="2"/>
  <c r="AR918" i="2" s="1"/>
  <c r="BJ918" i="2"/>
  <c r="AM939" i="2"/>
  <c r="AN939" i="2" s="1"/>
  <c r="BH939" i="2"/>
  <c r="AU939" i="2"/>
  <c r="AV939" i="2" s="1"/>
  <c r="BL939" i="2"/>
  <c r="AQ940" i="2"/>
  <c r="AR940" i="2" s="1"/>
  <c r="BJ940" i="2"/>
  <c r="AM942" i="2"/>
  <c r="AN942" i="2" s="1"/>
  <c r="BH942" i="2"/>
  <c r="BO942" i="2" s="1"/>
  <c r="AU942" i="2"/>
  <c r="AV942" i="2" s="1"/>
  <c r="BL942" i="2"/>
  <c r="AQ943" i="2"/>
  <c r="AR943" i="2" s="1"/>
  <c r="BJ943" i="2"/>
  <c r="AM863" i="2"/>
  <c r="AN863" i="2" s="1"/>
  <c r="BH863" i="2"/>
  <c r="AU863" i="2"/>
  <c r="AV863" i="2" s="1"/>
  <c r="BL863" i="2"/>
  <c r="AQ994" i="2"/>
  <c r="AR994" i="2" s="1"/>
  <c r="BJ994" i="2"/>
  <c r="AM1006" i="2"/>
  <c r="AN1006" i="2" s="1"/>
  <c r="BH1006" i="2"/>
  <c r="BO1006" i="2" s="1"/>
  <c r="AU1006" i="2"/>
  <c r="AV1006" i="2" s="1"/>
  <c r="BL1006" i="2"/>
  <c r="AQ923" i="2"/>
  <c r="AR923" i="2" s="1"/>
  <c r="BJ923" i="2"/>
  <c r="AZ1102" i="2"/>
  <c r="BB1110" i="2"/>
  <c r="BB1123" i="2"/>
  <c r="BE1123" i="2" s="1"/>
  <c r="AZ1129" i="2"/>
  <c r="BA1016" i="2"/>
  <c r="BA1020" i="2"/>
  <c r="BE1020" i="2" s="1"/>
  <c r="BA1024" i="2"/>
  <c r="BA1032" i="2"/>
  <c r="AZ1072" i="2"/>
  <c r="AZ1076" i="2"/>
  <c r="AZ1080" i="2"/>
  <c r="AZ1105" i="2"/>
  <c r="AZ1113" i="2"/>
  <c r="AZ1132" i="2"/>
  <c r="AZ1140" i="2"/>
  <c r="AZ1148" i="2"/>
  <c r="BB1141" i="2"/>
  <c r="BI816" i="2"/>
  <c r="AO816" i="2"/>
  <c r="AP816" i="2" s="1"/>
  <c r="BM816" i="2"/>
  <c r="AW816" i="2"/>
  <c r="AX816" i="2" s="1"/>
  <c r="BB1022" i="2"/>
  <c r="BA1022" i="2"/>
  <c r="BB1030" i="2"/>
  <c r="BA1030" i="2"/>
  <c r="BB1037" i="2"/>
  <c r="BA1037" i="2"/>
  <c r="BB1040" i="2"/>
  <c r="BA1040" i="2"/>
  <c r="BB1078" i="2"/>
  <c r="BA1078" i="2"/>
  <c r="BA1092" i="2"/>
  <c r="BB1092" i="2"/>
  <c r="BA1096" i="2"/>
  <c r="BB1096" i="2"/>
  <c r="BA1099" i="2"/>
  <c r="BB1099" i="2"/>
  <c r="BB1107" i="2"/>
  <c r="BA1107" i="2"/>
  <c r="BB1114" i="2"/>
  <c r="BA1114" i="2"/>
  <c r="BB1118" i="2"/>
  <c r="BA1118" i="2"/>
  <c r="BA1122" i="2"/>
  <c r="BB1122" i="2"/>
  <c r="BA1130" i="2"/>
  <c r="BB1130" i="2"/>
  <c r="BB1138" i="2"/>
  <c r="BA1138" i="2"/>
  <c r="BB1146" i="2"/>
  <c r="BA1146" i="2"/>
  <c r="BB1150" i="2"/>
  <c r="BA1150" i="2"/>
  <c r="BD1164" i="2"/>
  <c r="BC1164" i="2"/>
  <c r="BA1051" i="2"/>
  <c r="BB1051" i="2"/>
  <c r="BB1059" i="2"/>
  <c r="BA1059" i="2"/>
  <c r="BB1067" i="2"/>
  <c r="BA1067" i="2"/>
  <c r="BB1153" i="2"/>
  <c r="BA1153" i="2"/>
  <c r="BB1011" i="2"/>
  <c r="BA1011" i="2"/>
  <c r="BB1027" i="2"/>
  <c r="BA1027" i="2"/>
  <c r="BA1031" i="2"/>
  <c r="BB1031" i="2"/>
  <c r="BB1034" i="2"/>
  <c r="BA1039" i="2"/>
  <c r="BB1039" i="2"/>
  <c r="BA1043" i="2"/>
  <c r="BB1043" i="2"/>
  <c r="BB1047" i="2"/>
  <c r="BA1047" i="2"/>
  <c r="BA1057" i="2"/>
  <c r="BB1057" i="2"/>
  <c r="BA1089" i="2"/>
  <c r="BB1089" i="2"/>
  <c r="BB1106" i="2"/>
  <c r="BA1106" i="2"/>
  <c r="BB1131" i="2"/>
  <c r="BA1131" i="2"/>
  <c r="BB1137" i="2"/>
  <c r="BA1137" i="2"/>
  <c r="BA1149" i="2"/>
  <c r="BB1149" i="2"/>
  <c r="AP988" i="2"/>
  <c r="BJ816" i="2"/>
  <c r="AQ816" i="2"/>
  <c r="AR816" i="2" s="1"/>
  <c r="BB1042" i="2"/>
  <c r="BA1042" i="2"/>
  <c r="BA1085" i="2"/>
  <c r="BB1085" i="2"/>
  <c r="BB1103" i="2"/>
  <c r="BA1103" i="2"/>
  <c r="BE1134" i="2"/>
  <c r="BB1158" i="2"/>
  <c r="BB1063" i="2"/>
  <c r="BA1063" i="2"/>
  <c r="BA1084" i="2"/>
  <c r="BB1084" i="2"/>
  <c r="BB1091" i="2"/>
  <c r="BA1091" i="2"/>
  <c r="BA1115" i="2"/>
  <c r="BB1135" i="2"/>
  <c r="BA1135" i="2"/>
  <c r="BA1143" i="2"/>
  <c r="BB1143" i="2"/>
  <c r="BB1163" i="2"/>
  <c r="BA1163" i="2"/>
  <c r="BB1132" i="2"/>
  <c r="BB1014" i="2"/>
  <c r="BB1058" i="2"/>
  <c r="BA1105" i="2"/>
  <c r="BA1142" i="2"/>
  <c r="BB1017" i="2"/>
  <c r="BB1025" i="2"/>
  <c r="BA1025" i="2"/>
  <c r="BB1032" i="2"/>
  <c r="BB1075" i="2"/>
  <c r="BA1075" i="2"/>
  <c r="BA1110" i="2"/>
  <c r="BA1117" i="2"/>
  <c r="BB1117" i="2"/>
  <c r="BA1141" i="2"/>
  <c r="BB1159" i="2"/>
  <c r="BA1159" i="2"/>
  <c r="AP838" i="2"/>
  <c r="AP951" i="2"/>
  <c r="AP986" i="2"/>
  <c r="AP982" i="2"/>
  <c r="AP933" i="2"/>
  <c r="AP996" i="2"/>
  <c r="AP998" i="2"/>
  <c r="BK816" i="2"/>
  <c r="AS816" i="2"/>
  <c r="AT816" i="2" s="1"/>
  <c r="AP1006" i="2"/>
  <c r="BA1012" i="2"/>
  <c r="BB1012" i="2"/>
  <c r="BA1028" i="2"/>
  <c r="BB1028" i="2"/>
  <c r="BA1036" i="2"/>
  <c r="BB1036" i="2"/>
  <c r="BA1046" i="2"/>
  <c r="BB1046" i="2"/>
  <c r="BA1054" i="2"/>
  <c r="BB1054" i="2"/>
  <c r="BA1062" i="2"/>
  <c r="BB1062" i="2"/>
  <c r="BA1068" i="2"/>
  <c r="BB1068" i="2"/>
  <c r="BB1101" i="2"/>
  <c r="BA1101" i="2"/>
  <c r="BA1109" i="2"/>
  <c r="BB1109" i="2"/>
  <c r="BB1116" i="2"/>
  <c r="BA1116" i="2"/>
  <c r="BB1120" i="2"/>
  <c r="BA1120" i="2"/>
  <c r="BA1128" i="2"/>
  <c r="BB1128" i="2"/>
  <c r="BB1136" i="2"/>
  <c r="BA1136" i="2"/>
  <c r="BA1144" i="2"/>
  <c r="BB1144" i="2"/>
  <c r="BA1049" i="2"/>
  <c r="BB1049" i="2"/>
  <c r="BB1055" i="2"/>
  <c r="BA1055" i="2"/>
  <c r="BA1069" i="2"/>
  <c r="BB1069" i="2"/>
  <c r="BB1077" i="2"/>
  <c r="BA1077" i="2"/>
  <c r="BA1098" i="2"/>
  <c r="BB1098" i="2"/>
  <c r="BA1108" i="2"/>
  <c r="BA1139" i="2"/>
  <c r="BE1139" i="2" s="1"/>
  <c r="BA1155" i="2"/>
  <c r="BE1155" i="2" s="1"/>
  <c r="BB1016" i="2"/>
  <c r="BA1113" i="2"/>
  <c r="BE1113" i="2" s="1"/>
  <c r="BE1152" i="2"/>
  <c r="BB1013" i="2"/>
  <c r="BE1013" i="2" s="1"/>
  <c r="BB1019" i="2"/>
  <c r="BA1023" i="2"/>
  <c r="BB1023" i="2"/>
  <c r="BB1026" i="2"/>
  <c r="BB1029" i="2"/>
  <c r="BA1029" i="2"/>
  <c r="BB1035" i="2"/>
  <c r="BA1035" i="2"/>
  <c r="BB1041" i="2"/>
  <c r="BA1041" i="2"/>
  <c r="BA1045" i="2"/>
  <c r="BB1045" i="2"/>
  <c r="BB1061" i="2"/>
  <c r="BA1061" i="2"/>
  <c r="BA1071" i="2"/>
  <c r="BB1071" i="2"/>
  <c r="BB1079" i="2"/>
  <c r="BA1079" i="2"/>
  <c r="BA1102" i="2"/>
  <c r="BE1102" i="2" s="1"/>
  <c r="BA1129" i="2"/>
  <c r="BA1133" i="2"/>
  <c r="BB1133" i="2"/>
  <c r="BB1157" i="2"/>
  <c r="BA1157" i="2"/>
  <c r="BA1161" i="2"/>
  <c r="BE1161" i="2" s="1"/>
  <c r="BB1053" i="2"/>
  <c r="BE1053" i="2" s="1"/>
  <c r="AP949" i="2"/>
  <c r="BH816" i="2"/>
  <c r="AM816" i="2"/>
  <c r="BL816" i="2"/>
  <c r="AU816" i="2"/>
  <c r="AV816" i="2" s="1"/>
  <c r="BB1112" i="2"/>
  <c r="BB1048" i="2"/>
  <c r="BA1048" i="2"/>
  <c r="BB1056" i="2"/>
  <c r="BA1056" i="2"/>
  <c r="BA1060" i="2"/>
  <c r="BB1060" i="2"/>
  <c r="BA1072" i="2"/>
  <c r="BB1072" i="2"/>
  <c r="BB1076" i="2"/>
  <c r="BA1076" i="2"/>
  <c r="BA1080" i="2"/>
  <c r="BB1080" i="2"/>
  <c r="BA1083" i="2"/>
  <c r="BB1083" i="2"/>
  <c r="BA1086" i="2"/>
  <c r="BB1086" i="2"/>
  <c r="BA1090" i="2"/>
  <c r="BB1090" i="2"/>
  <c r="BA1094" i="2"/>
  <c r="BB1094" i="2"/>
  <c r="BB1124" i="2"/>
  <c r="BA1124" i="2"/>
  <c r="BB1140" i="2"/>
  <c r="BA1140" i="2"/>
  <c r="BA1148" i="2"/>
  <c r="BB1148" i="2"/>
  <c r="BB1154" i="2"/>
  <c r="BE1154" i="2" s="1"/>
  <c r="BB1162" i="2"/>
  <c r="BE1162" i="2" s="1"/>
  <c r="BA1073" i="2"/>
  <c r="BB1073" i="2"/>
  <c r="BB1081" i="2"/>
  <c r="BA1081" i="2"/>
  <c r="BB1087" i="2"/>
  <c r="BA1087" i="2"/>
  <c r="BA1100" i="2"/>
  <c r="BE1100" i="2" s="1"/>
  <c r="BA1121" i="2"/>
  <c r="BB1121" i="2"/>
  <c r="BA1127" i="2"/>
  <c r="BB1127" i="2"/>
  <c r="BB1018" i="2"/>
  <c r="BA1126" i="2"/>
  <c r="BA1021" i="2"/>
  <c r="BB1021" i="2"/>
  <c r="BB1024" i="2"/>
  <c r="BA1033" i="2"/>
  <c r="BB1033" i="2"/>
  <c r="BB1065" i="2"/>
  <c r="BA1065" i="2"/>
  <c r="BB1093" i="2"/>
  <c r="BA1093" i="2"/>
  <c r="BB1119" i="2"/>
  <c r="BA1119" i="2"/>
  <c r="BB1145" i="2"/>
  <c r="BA1145" i="2"/>
  <c r="BA1151" i="2"/>
  <c r="BB1151" i="2"/>
  <c r="BB1097" i="2"/>
  <c r="BE1097" i="2" s="1"/>
  <c r="BB1095" i="2"/>
  <c r="AR840" i="2"/>
  <c r="AK957" i="2"/>
  <c r="AK936" i="2"/>
  <c r="AK989" i="2"/>
  <c r="AK1003" i="2"/>
  <c r="AK965" i="2"/>
  <c r="AK937" i="2"/>
  <c r="AK929" i="2"/>
  <c r="AK893" i="2"/>
  <c r="AK902" i="2"/>
  <c r="AK896" i="2"/>
  <c r="AK886" i="2"/>
  <c r="AK851" i="2"/>
  <c r="AK828" i="2"/>
  <c r="AK860" i="2"/>
  <c r="AK890" i="2"/>
  <c r="AK963" i="2"/>
  <c r="AK987" i="2"/>
  <c r="AK919" i="2"/>
  <c r="AK876" i="2"/>
  <c r="AK980" i="2"/>
  <c r="AK903" i="2"/>
  <c r="AK897" i="2"/>
  <c r="AK888" i="2"/>
  <c r="AK994" i="2"/>
  <c r="AK940" i="2"/>
  <c r="AK884" i="2"/>
  <c r="AK821" i="2"/>
  <c r="AK879" i="2"/>
  <c r="AK925" i="2"/>
  <c r="AK960" i="2"/>
  <c r="AK990" i="2"/>
  <c r="AK843" i="2"/>
  <c r="AK868" i="2"/>
  <c r="AK891" i="2"/>
  <c r="AK988" i="2"/>
  <c r="AK949" i="2"/>
  <c r="AK932" i="2"/>
  <c r="AK924" i="2"/>
  <c r="AK877" i="2"/>
  <c r="AK861" i="2"/>
  <c r="AK900" i="2"/>
  <c r="AK894" i="2"/>
  <c r="AK867" i="2"/>
  <c r="AK862" i="2"/>
  <c r="AK1006" i="2"/>
  <c r="AK898" i="2"/>
  <c r="AK1001" i="2"/>
  <c r="AK992" i="2"/>
  <c r="AK1002" i="2"/>
  <c r="AK1008" i="2"/>
  <c r="AK973" i="2"/>
  <c r="AK892" i="2"/>
  <c r="AK928" i="2"/>
  <c r="AK921" i="2"/>
  <c r="AK974" i="2"/>
  <c r="AK842" i="2"/>
  <c r="AK907" i="2"/>
  <c r="AK901" i="2"/>
  <c r="AK824" i="2"/>
  <c r="AK966" i="2"/>
  <c r="AK906" i="2"/>
  <c r="AK951" i="2"/>
  <c r="AK984" i="2"/>
  <c r="AK858" i="2"/>
  <c r="AK872" i="2"/>
  <c r="AK870" i="2"/>
  <c r="AK956" i="2"/>
  <c r="AK825" i="2"/>
  <c r="AK848" i="2"/>
  <c r="AK981" i="2"/>
  <c r="AK895" i="2"/>
  <c r="AK943" i="2"/>
  <c r="AK869" i="2"/>
  <c r="AK911" i="2"/>
  <c r="AK829" i="2"/>
  <c r="AK946" i="2"/>
  <c r="AK934" i="2"/>
  <c r="AK922" i="2"/>
  <c r="AK914" i="2"/>
  <c r="AK845" i="2"/>
  <c r="AK832" i="2"/>
  <c r="AK844" i="2"/>
  <c r="AK999" i="2"/>
  <c r="AK998" i="2"/>
  <c r="AK996" i="2"/>
  <c r="AK986" i="2"/>
  <c r="AK944" i="2"/>
  <c r="AK916" i="2"/>
  <c r="AK887" i="2"/>
  <c r="AK1004" i="2"/>
  <c r="AK995" i="2"/>
  <c r="AK967" i="2"/>
  <c r="AK969" i="2"/>
  <c r="AK866" i="2"/>
  <c r="AK983" i="2"/>
  <c r="AK959" i="2"/>
  <c r="AK926" i="2"/>
  <c r="AK915" i="2"/>
  <c r="AK939" i="2"/>
  <c r="AK818" i="2"/>
  <c r="AK1005" i="2"/>
  <c r="AK1007" i="2"/>
  <c r="AK997" i="2"/>
  <c r="AK971" i="2"/>
  <c r="AK840" i="2"/>
  <c r="AK923" i="2"/>
  <c r="AK863" i="2"/>
  <c r="AK1000" i="2"/>
  <c r="AK970" i="2"/>
  <c r="AK962" i="2"/>
  <c r="AK889" i="2"/>
  <c r="AK968" i="2"/>
  <c r="AK961" i="2"/>
  <c r="AK882" i="2"/>
  <c r="AK978" i="2"/>
  <c r="AK910" i="2"/>
  <c r="AK852" i="2"/>
  <c r="AK835" i="2"/>
  <c r="AK880" i="2"/>
  <c r="AK993" i="2"/>
  <c r="AK871" i="2"/>
  <c r="AK878" i="2"/>
  <c r="AK941" i="2"/>
  <c r="AK985" i="2"/>
  <c r="AK909" i="2"/>
  <c r="AK947" i="2"/>
  <c r="AK908" i="2"/>
  <c r="AK838" i="2"/>
  <c r="AK830" i="2"/>
  <c r="AK942" i="2"/>
  <c r="AK918" i="2"/>
  <c r="AK854" i="2"/>
  <c r="AK855" i="2"/>
  <c r="AK972" i="2"/>
  <c r="AK931" i="2"/>
  <c r="AK912" i="2"/>
  <c r="AK847" i="2"/>
  <c r="AK826" i="2"/>
  <c r="AK856" i="2"/>
  <c r="AK837" i="2"/>
  <c r="AK833" i="2"/>
  <c r="AK819" i="2"/>
  <c r="AK905" i="2"/>
  <c r="AK979" i="2"/>
  <c r="AK864" i="2"/>
  <c r="AK853" i="2"/>
  <c r="AK976" i="2"/>
  <c r="AK991" i="2"/>
  <c r="AK817" i="2"/>
  <c r="AK873" i="2"/>
  <c r="AK964" i="2"/>
  <c r="AK950" i="2"/>
  <c r="AK933" i="2"/>
  <c r="AK917" i="2"/>
  <c r="AK958" i="2"/>
  <c r="AK930" i="2"/>
  <c r="AK904" i="2"/>
  <c r="AK849" i="2"/>
  <c r="AK827" i="2"/>
  <c r="AK841" i="2"/>
  <c r="AK816" i="2"/>
  <c r="AK953" i="2"/>
  <c r="AK899" i="2"/>
  <c r="AK822" i="2"/>
  <c r="AK952" i="2"/>
  <c r="AK948" i="2"/>
  <c r="AK945" i="2"/>
  <c r="AK850" i="2"/>
  <c r="AK846" i="2"/>
  <c r="AK831" i="2"/>
  <c r="AK823" i="2"/>
  <c r="AK875" i="2"/>
  <c r="AK874" i="2"/>
  <c r="AK913" i="2"/>
  <c r="AK885" i="2"/>
  <c r="AK865" i="2"/>
  <c r="AK834" i="2"/>
  <c r="AK1009" i="2"/>
  <c r="AK859" i="2"/>
  <c r="AK839" i="2"/>
  <c r="AK982" i="2"/>
  <c r="AK977" i="2"/>
  <c r="AK955" i="2"/>
  <c r="AK883" i="2"/>
  <c r="AK857" i="2"/>
  <c r="AK836" i="2"/>
  <c r="AK975" i="2"/>
  <c r="AK881" i="2"/>
  <c r="AK820" i="2"/>
  <c r="AK954" i="2"/>
  <c r="AK938" i="2"/>
  <c r="AK935" i="2"/>
  <c r="AK927" i="2"/>
  <c r="AK920" i="2"/>
  <c r="BE1058" i="2" l="1"/>
  <c r="BE1112" i="2"/>
  <c r="BE1019" i="2"/>
  <c r="BB1066" i="2"/>
  <c r="BE1066" i="2" s="1"/>
  <c r="BD1066" i="2" s="1"/>
  <c r="BO1000" i="2"/>
  <c r="BE1015" i="2"/>
  <c r="BE1142" i="2"/>
  <c r="BD1142" i="2" s="1"/>
  <c r="BB1038" i="2"/>
  <c r="BE1038" i="2" s="1"/>
  <c r="BC1038" i="2" s="1"/>
  <c r="BO819" i="2"/>
  <c r="BB849" i="2"/>
  <c r="BA1088" i="2"/>
  <c r="BE1088" i="2" s="1"/>
  <c r="BE1126" i="2"/>
  <c r="BC1126" i="2" s="1"/>
  <c r="BE1129" i="2"/>
  <c r="BE1064" i="2"/>
  <c r="BB1082" i="2"/>
  <c r="AZ906" i="2"/>
  <c r="BA862" i="2"/>
  <c r="BE1147" i="2"/>
  <c r="BO816" i="2"/>
  <c r="AZ882" i="2"/>
  <c r="AN1009" i="2"/>
  <c r="BB1009" i="2" s="1"/>
  <c r="AZ1009" i="2"/>
  <c r="AN917" i="2"/>
  <c r="AZ917" i="2"/>
  <c r="AN825" i="2"/>
  <c r="BA825" i="2" s="1"/>
  <c r="AZ825" i="2"/>
  <c r="BA923" i="2"/>
  <c r="AZ844" i="2"/>
  <c r="BO994" i="2"/>
  <c r="BO940" i="2"/>
  <c r="BO884" i="2"/>
  <c r="BO821" i="2"/>
  <c r="BO879" i="2"/>
  <c r="BO975" i="2"/>
  <c r="BO989" i="2"/>
  <c r="BO993" i="2"/>
  <c r="BO1003" i="2"/>
  <c r="BO1004" i="2"/>
  <c r="BO995" i="2"/>
  <c r="BO859" i="2"/>
  <c r="BO824" i="2"/>
  <c r="BO875" i="2"/>
  <c r="BO871" i="2"/>
  <c r="BO972" i="2"/>
  <c r="BO966" i="2"/>
  <c r="BO889" i="2"/>
  <c r="BO965" i="2"/>
  <c r="BO964" i="2"/>
  <c r="BO891" i="2"/>
  <c r="BO987" i="2"/>
  <c r="BO938" i="2"/>
  <c r="BO931" i="2"/>
  <c r="BO919" i="2"/>
  <c r="BO876" i="2"/>
  <c r="BO985" i="2"/>
  <c r="BO980" i="2"/>
  <c r="BO955" i="2"/>
  <c r="BO905" i="2"/>
  <c r="BO865" i="2"/>
  <c r="BO979" i="2"/>
  <c r="BO958" i="2"/>
  <c r="BO906" i="2"/>
  <c r="BO826" i="2"/>
  <c r="BO947" i="2"/>
  <c r="BO935" i="2"/>
  <c r="BO926" i="2"/>
  <c r="BO915" i="2"/>
  <c r="BO907" i="2"/>
  <c r="BO901" i="2"/>
  <c r="BO895" i="2"/>
  <c r="BO883" i="2"/>
  <c r="BO856" i="2"/>
  <c r="BO850" i="2"/>
  <c r="BO845" i="2"/>
  <c r="BO836" i="2"/>
  <c r="BO832" i="2"/>
  <c r="BO827" i="2"/>
  <c r="BB907" i="2"/>
  <c r="BE1014" i="2"/>
  <c r="BD1014" i="2" s="1"/>
  <c r="AZ979" i="2"/>
  <c r="BO863" i="2"/>
  <c r="BO939" i="2"/>
  <c r="BO854" i="2"/>
  <c r="BO818" i="2"/>
  <c r="BO880" i="2"/>
  <c r="BO898" i="2"/>
  <c r="BO1001" i="2"/>
  <c r="BO992" i="2"/>
  <c r="BO1002" i="2"/>
  <c r="BO1008" i="2"/>
  <c r="BO1009" i="2"/>
  <c r="BO855" i="2"/>
  <c r="BO823" i="2"/>
  <c r="BO872" i="2"/>
  <c r="BO870" i="2"/>
  <c r="BO971" i="2"/>
  <c r="BO962" i="2"/>
  <c r="BO890" i="2"/>
  <c r="BO968" i="2"/>
  <c r="BO963" i="2"/>
  <c r="BO822" i="2"/>
  <c r="BO954" i="2"/>
  <c r="BO937" i="2"/>
  <c r="BO929" i="2"/>
  <c r="BO893" i="2"/>
  <c r="BO941" i="2"/>
  <c r="BO984" i="2"/>
  <c r="BO977" i="2"/>
  <c r="BO917" i="2"/>
  <c r="BO885" i="2"/>
  <c r="BO862" i="2"/>
  <c r="BO978" i="2"/>
  <c r="BO956" i="2"/>
  <c r="BO847" i="2"/>
  <c r="BO825" i="2"/>
  <c r="BO948" i="2"/>
  <c r="BO944" i="2"/>
  <c r="BO927" i="2"/>
  <c r="BO916" i="2"/>
  <c r="BO908" i="2"/>
  <c r="BO902" i="2"/>
  <c r="BO896" i="2"/>
  <c r="BO886" i="2"/>
  <c r="BO857" i="2"/>
  <c r="BO851" i="2"/>
  <c r="BO846" i="2"/>
  <c r="BO837" i="2"/>
  <c r="BO833" i="2"/>
  <c r="BO828" i="2"/>
  <c r="BO923" i="2"/>
  <c r="BO943" i="2"/>
  <c r="BO918" i="2"/>
  <c r="BO844" i="2"/>
  <c r="BO936" i="2"/>
  <c r="BO925" i="2"/>
  <c r="BO960" i="2"/>
  <c r="BO990" i="2"/>
  <c r="BO991" i="2"/>
  <c r="BO1005" i="2"/>
  <c r="BO1007" i="2"/>
  <c r="BO997" i="2"/>
  <c r="BO843" i="2"/>
  <c r="BO817" i="2"/>
  <c r="BO873" i="2"/>
  <c r="BO868" i="2"/>
  <c r="BO970" i="2"/>
  <c r="BO969" i="2"/>
  <c r="BO899" i="2"/>
  <c r="BO820" i="2"/>
  <c r="BO950" i="2"/>
  <c r="BO933" i="2"/>
  <c r="BO928" i="2"/>
  <c r="BO878" i="2"/>
  <c r="BO921" i="2"/>
  <c r="BO982" i="2"/>
  <c r="BO961" i="2"/>
  <c r="BO913" i="2"/>
  <c r="BO882" i="2"/>
  <c r="BO986" i="2"/>
  <c r="BO974" i="2"/>
  <c r="BO912" i="2"/>
  <c r="BO842" i="2"/>
  <c r="BO952" i="2"/>
  <c r="BO951" i="2"/>
  <c r="BO945" i="2"/>
  <c r="BO930" i="2"/>
  <c r="BO920" i="2"/>
  <c r="BO910" i="2"/>
  <c r="BO903" i="2"/>
  <c r="BO897" i="2"/>
  <c r="BO888" i="2"/>
  <c r="BO858" i="2"/>
  <c r="BO852" i="2"/>
  <c r="BO848" i="2"/>
  <c r="BO838" i="2"/>
  <c r="BO834" i="2"/>
  <c r="BO830" i="2"/>
  <c r="AZ897" i="2"/>
  <c r="AZ830" i="2"/>
  <c r="BA846" i="2"/>
  <c r="AZ952" i="2"/>
  <c r="BA911" i="2"/>
  <c r="AZ857" i="2"/>
  <c r="BE1026" i="2"/>
  <c r="BC1026" i="2" s="1"/>
  <c r="BE1110" i="2"/>
  <c r="BC1110" i="2" s="1"/>
  <c r="BA1111" i="2"/>
  <c r="BB1050" i="2"/>
  <c r="BE1050" i="2" s="1"/>
  <c r="BE1104" i="2"/>
  <c r="BC1104" i="2" s="1"/>
  <c r="BE1148" i="2"/>
  <c r="AZ879" i="2"/>
  <c r="AZ859" i="2"/>
  <c r="AZ824" i="2"/>
  <c r="AZ875" i="2"/>
  <c r="AZ871" i="2"/>
  <c r="AZ972" i="2"/>
  <c r="AZ966" i="2"/>
  <c r="AZ965" i="2"/>
  <c r="AZ891" i="2"/>
  <c r="AZ826" i="2"/>
  <c r="BB915" i="2"/>
  <c r="BA994" i="2"/>
  <c r="BB980" i="2"/>
  <c r="BB947" i="2"/>
  <c r="AZ827" i="2"/>
  <c r="BE1151" i="2"/>
  <c r="BE1033" i="2"/>
  <c r="BE1073" i="2"/>
  <c r="BC1073" i="2" s="1"/>
  <c r="BA943" i="2"/>
  <c r="AZ909" i="2"/>
  <c r="AZ866" i="2"/>
  <c r="BB983" i="2"/>
  <c r="AZ911" i="2"/>
  <c r="AZ829" i="2"/>
  <c r="AZ946" i="2"/>
  <c r="AZ934" i="2"/>
  <c r="AZ914" i="2"/>
  <c r="AZ904" i="2"/>
  <c r="AZ900" i="2"/>
  <c r="AZ864" i="2"/>
  <c r="AZ849" i="2"/>
  <c r="AZ835" i="2"/>
  <c r="AZ831" i="2"/>
  <c r="AZ840" i="2"/>
  <c r="AZ997" i="2"/>
  <c r="AZ817" i="2"/>
  <c r="AZ873" i="2"/>
  <c r="AZ868" i="2"/>
  <c r="AZ970" i="2"/>
  <c r="AN909" i="2"/>
  <c r="BA909" i="2" s="1"/>
  <c r="AZ948" i="2"/>
  <c r="AZ886" i="2"/>
  <c r="BA857" i="2"/>
  <c r="AN835" i="2"/>
  <c r="BB835" i="2" s="1"/>
  <c r="BB949" i="2"/>
  <c r="AZ838" i="2"/>
  <c r="BE1017" i="2"/>
  <c r="BC1017" i="2" s="1"/>
  <c r="AZ919" i="2"/>
  <c r="AZ842" i="2"/>
  <c r="AZ920" i="2"/>
  <c r="AZ903" i="2"/>
  <c r="AZ848" i="2"/>
  <c r="AZ834" i="2"/>
  <c r="BA988" i="2"/>
  <c r="AZ1007" i="2"/>
  <c r="AZ843" i="2"/>
  <c r="AZ899" i="2"/>
  <c r="BB893" i="2"/>
  <c r="AN829" i="2"/>
  <c r="BA829" i="2" s="1"/>
  <c r="AN914" i="2"/>
  <c r="BB914" i="2" s="1"/>
  <c r="BB956" i="2"/>
  <c r="AZ947" i="2"/>
  <c r="BE1132" i="2"/>
  <c r="BC1132" i="2" s="1"/>
  <c r="BE1158" i="2"/>
  <c r="BB1070" i="2"/>
  <c r="AZ950" i="2"/>
  <c r="AZ955" i="2"/>
  <c r="AN826" i="2"/>
  <c r="BA826" i="2" s="1"/>
  <c r="BA930" i="2"/>
  <c r="AZ888" i="2"/>
  <c r="AZ852" i="2"/>
  <c r="AN827" i="2"/>
  <c r="BB827" i="2" s="1"/>
  <c r="AZ1001" i="2"/>
  <c r="AZ992" i="2"/>
  <c r="AZ823" i="2"/>
  <c r="AZ893" i="2"/>
  <c r="BB944" i="2"/>
  <c r="AZ918" i="2"/>
  <c r="AZ1005" i="2"/>
  <c r="AZ961" i="2"/>
  <c r="AZ930" i="2"/>
  <c r="BA1044" i="2"/>
  <c r="BE1044" i="2" s="1"/>
  <c r="AZ925" i="2"/>
  <c r="AZ937" i="2"/>
  <c r="AZ959" i="2"/>
  <c r="AN946" i="2"/>
  <c r="BA946" i="2" s="1"/>
  <c r="AN900" i="2"/>
  <c r="BA900" i="2" s="1"/>
  <c r="BE1095" i="2"/>
  <c r="BD1095" i="2" s="1"/>
  <c r="BB1052" i="2"/>
  <c r="BB991" i="2"/>
  <c r="BB1007" i="2"/>
  <c r="BB899" i="2"/>
  <c r="AZ929" i="2"/>
  <c r="AZ877" i="2"/>
  <c r="AZ957" i="2"/>
  <c r="AN866" i="2"/>
  <c r="BA866" i="2" s="1"/>
  <c r="AN864" i="2"/>
  <c r="AZ828" i="2"/>
  <c r="AZ854" i="2"/>
  <c r="AZ1002" i="2"/>
  <c r="AZ933" i="2"/>
  <c r="BB986" i="2"/>
  <c r="AZ928" i="2"/>
  <c r="BA921" i="2"/>
  <c r="AZ910" i="2"/>
  <c r="BA897" i="2"/>
  <c r="BE1018" i="2"/>
  <c r="BC1018" i="2" s="1"/>
  <c r="AZ837" i="2"/>
  <c r="AZ819" i="2"/>
  <c r="AZ956" i="2"/>
  <c r="BE1016" i="2"/>
  <c r="BC1016" i="2" s="1"/>
  <c r="BE1108" i="2"/>
  <c r="BD1108" i="2" s="1"/>
  <c r="BB998" i="2"/>
  <c r="BB931" i="2"/>
  <c r="AZ986" i="2"/>
  <c r="BB927" i="2"/>
  <c r="BE1105" i="2"/>
  <c r="AZ962" i="2"/>
  <c r="AZ905" i="2"/>
  <c r="AZ836" i="2"/>
  <c r="AZ832" i="2"/>
  <c r="BE1034" i="2"/>
  <c r="BD1034" i="2" s="1"/>
  <c r="AZ943" i="2"/>
  <c r="BB939" i="2"/>
  <c r="AZ870" i="2"/>
  <c r="AZ973" i="2"/>
  <c r="AZ941" i="2"/>
  <c r="BE1024" i="2"/>
  <c r="BD1024" i="2" s="1"/>
  <c r="AZ923" i="2"/>
  <c r="AZ960" i="2"/>
  <c r="AZ991" i="2"/>
  <c r="AZ995" i="2"/>
  <c r="AZ861" i="2"/>
  <c r="AZ981" i="2"/>
  <c r="AZ983" i="2"/>
  <c r="AZ922" i="2"/>
  <c r="AZ894" i="2"/>
  <c r="AZ853" i="2"/>
  <c r="AZ949" i="2"/>
  <c r="BA933" i="2"/>
  <c r="AZ982" i="2"/>
  <c r="BA951" i="2"/>
  <c r="BB838" i="2"/>
  <c r="AZ927" i="2"/>
  <c r="AZ880" i="2"/>
  <c r="AZ855" i="2"/>
  <c r="AZ872" i="2"/>
  <c r="AZ971" i="2"/>
  <c r="AZ938" i="2"/>
  <c r="AZ878" i="2"/>
  <c r="BA985" i="2"/>
  <c r="BA913" i="2"/>
  <c r="AZ865" i="2"/>
  <c r="AZ974" i="2"/>
  <c r="AZ912" i="2"/>
  <c r="BA990" i="2"/>
  <c r="BE1010" i="2"/>
  <c r="BB990" i="2"/>
  <c r="AZ969" i="2"/>
  <c r="AZ964" i="2"/>
  <c r="BA854" i="2"/>
  <c r="AZ996" i="2"/>
  <c r="AZ931" i="2"/>
  <c r="AZ980" i="2"/>
  <c r="AZ951" i="2"/>
  <c r="BB867" i="2"/>
  <c r="AZ958" i="2"/>
  <c r="AZ945" i="2"/>
  <c r="BA903" i="2"/>
  <c r="AZ858" i="2"/>
  <c r="AZ942" i="2"/>
  <c r="AZ818" i="2"/>
  <c r="BB999" i="2"/>
  <c r="BE1156" i="2"/>
  <c r="BE1091" i="2"/>
  <c r="BC1091" i="2" s="1"/>
  <c r="BE1063" i="2"/>
  <c r="BE1145" i="2"/>
  <c r="BD1145" i="2" s="1"/>
  <c r="BE1065" i="2"/>
  <c r="BC1065" i="2" s="1"/>
  <c r="BE1081" i="2"/>
  <c r="BD1081" i="2" s="1"/>
  <c r="BE1140" i="2"/>
  <c r="BD1140" i="2" s="1"/>
  <c r="BE1076" i="2"/>
  <c r="BC1076" i="2" s="1"/>
  <c r="BE1052" i="2"/>
  <c r="BD1052" i="2" s="1"/>
  <c r="BE1011" i="2"/>
  <c r="BC1011" i="2" s="1"/>
  <c r="BE1059" i="2"/>
  <c r="BD1059" i="2" s="1"/>
  <c r="BE1150" i="2"/>
  <c r="BD1150" i="2" s="1"/>
  <c r="BE1138" i="2"/>
  <c r="BE1114" i="2"/>
  <c r="BC1114" i="2" s="1"/>
  <c r="BE1040" i="2"/>
  <c r="BD1040" i="2" s="1"/>
  <c r="BE1030" i="2"/>
  <c r="BC1030" i="2" s="1"/>
  <c r="BA870" i="2"/>
  <c r="BB921" i="2"/>
  <c r="BE1136" i="2"/>
  <c r="BC1136" i="2" s="1"/>
  <c r="BE1120" i="2"/>
  <c r="BD1120" i="2" s="1"/>
  <c r="BB1006" i="2"/>
  <c r="BA1004" i="2"/>
  <c r="AZ1178" i="2"/>
  <c r="BE1157" i="2"/>
  <c r="BD1157" i="2" s="1"/>
  <c r="BE1079" i="2"/>
  <c r="BC1079" i="2" s="1"/>
  <c r="BE1061" i="2"/>
  <c r="BC1061" i="2" s="1"/>
  <c r="BE1041" i="2"/>
  <c r="BC1041" i="2" s="1"/>
  <c r="BE1029" i="2"/>
  <c r="BC1029" i="2" s="1"/>
  <c r="BE1077" i="2"/>
  <c r="BC1077" i="2" s="1"/>
  <c r="BE1055" i="2"/>
  <c r="BE1159" i="2"/>
  <c r="BC1159" i="2" s="1"/>
  <c r="BE1117" i="2"/>
  <c r="BC1117" i="2" s="1"/>
  <c r="BE1085" i="2"/>
  <c r="BD1085" i="2" s="1"/>
  <c r="BE1032" i="2"/>
  <c r="BA890" i="2"/>
  <c r="AZ892" i="2"/>
  <c r="AZ932" i="2"/>
  <c r="AZ924" i="2"/>
  <c r="BB878" i="2"/>
  <c r="BE878" i="2" s="1"/>
  <c r="BA956" i="2"/>
  <c r="BE956" i="2" s="1"/>
  <c r="BD956" i="2" s="1"/>
  <c r="BB901" i="2"/>
  <c r="AZ987" i="2"/>
  <c r="AZ876" i="2"/>
  <c r="AZ985" i="2"/>
  <c r="BA1009" i="2"/>
  <c r="BB938" i="2"/>
  <c r="BA938" i="2"/>
  <c r="BA919" i="2"/>
  <c r="BB919" i="2"/>
  <c r="BA905" i="2"/>
  <c r="BB905" i="2"/>
  <c r="BA863" i="2"/>
  <c r="BE863" i="2" s="1"/>
  <c r="BB863" i="2"/>
  <c r="BD1064" i="2"/>
  <c r="BC1064" i="2"/>
  <c r="BB985" i="2"/>
  <c r="BE1054" i="2"/>
  <c r="BE1036" i="2"/>
  <c r="BD1036" i="2" s="1"/>
  <c r="BA1006" i="2"/>
  <c r="AZ939" i="2"/>
  <c r="BA999" i="2"/>
  <c r="AZ998" i="2"/>
  <c r="BB935" i="2"/>
  <c r="BB954" i="2"/>
  <c r="BB846" i="2"/>
  <c r="BE1141" i="2"/>
  <c r="BC1141" i="2" s="1"/>
  <c r="BE1082" i="2"/>
  <c r="BD1082" i="2" s="1"/>
  <c r="AZ863" i="2"/>
  <c r="AZ953" i="2"/>
  <c r="AZ898" i="2"/>
  <c r="AN1001" i="2"/>
  <c r="AN992" i="2"/>
  <c r="BA992" i="2" s="1"/>
  <c r="AZ1008" i="2"/>
  <c r="AZ860" i="2"/>
  <c r="AZ839" i="2"/>
  <c r="AZ869" i="2"/>
  <c r="AZ874" i="2"/>
  <c r="AZ867" i="2"/>
  <c r="AZ967" i="2"/>
  <c r="BB890" i="2"/>
  <c r="AZ968" i="2"/>
  <c r="AZ963" i="2"/>
  <c r="AZ822" i="2"/>
  <c r="BB928" i="2"/>
  <c r="BA878" i="2"/>
  <c r="AZ921" i="2"/>
  <c r="AZ913" i="2"/>
  <c r="AZ926" i="2"/>
  <c r="BA915" i="2"/>
  <c r="AZ907" i="2"/>
  <c r="BA901" i="2"/>
  <c r="AZ895" i="2"/>
  <c r="AZ883" i="2"/>
  <c r="AZ856" i="2"/>
  <c r="AZ850" i="2"/>
  <c r="BB1004" i="2"/>
  <c r="BE1004" i="2" s="1"/>
  <c r="AZ988" i="2"/>
  <c r="BE1149" i="2"/>
  <c r="BC1149" i="2" s="1"/>
  <c r="BE1031" i="2"/>
  <c r="BD1031" i="2" s="1"/>
  <c r="AZ994" i="2"/>
  <c r="AZ936" i="2"/>
  <c r="AZ975" i="2"/>
  <c r="AZ989" i="2"/>
  <c r="AZ993" i="2"/>
  <c r="BE1090" i="2"/>
  <c r="BD1090" i="2" s="1"/>
  <c r="BE1083" i="2"/>
  <c r="BD1083" i="2" s="1"/>
  <c r="AZ940" i="2"/>
  <c r="AZ884" i="2"/>
  <c r="AZ821" i="2"/>
  <c r="BB936" i="2"/>
  <c r="BA993" i="2"/>
  <c r="AZ1003" i="2"/>
  <c r="BA859" i="2"/>
  <c r="BA875" i="2"/>
  <c r="BA871" i="2"/>
  <c r="AZ889" i="2"/>
  <c r="BA899" i="2"/>
  <c r="AZ984" i="2"/>
  <c r="AZ977" i="2"/>
  <c r="BA917" i="2"/>
  <c r="AZ885" i="2"/>
  <c r="AZ862" i="2"/>
  <c r="AZ978" i="2"/>
  <c r="AZ847" i="2"/>
  <c r="AZ944" i="2"/>
  <c r="BA927" i="2"/>
  <c r="AZ916" i="2"/>
  <c r="AZ908" i="2"/>
  <c r="AZ902" i="2"/>
  <c r="AZ896" i="2"/>
  <c r="BB857" i="2"/>
  <c r="AZ851" i="2"/>
  <c r="AZ833" i="2"/>
  <c r="BE1133" i="2"/>
  <c r="BE1071" i="2"/>
  <c r="BC1071" i="2" s="1"/>
  <c r="BE1045" i="2"/>
  <c r="BC1045" i="2" s="1"/>
  <c r="BE1098" i="2"/>
  <c r="BE1069" i="2"/>
  <c r="BC1069" i="2" s="1"/>
  <c r="BE1049" i="2"/>
  <c r="BC1049" i="2" s="1"/>
  <c r="BE1144" i="2"/>
  <c r="BE1128" i="2"/>
  <c r="BC1128" i="2" s="1"/>
  <c r="BE1062" i="2"/>
  <c r="BD1062" i="2" s="1"/>
  <c r="AZ1006" i="2"/>
  <c r="BB854" i="2"/>
  <c r="BB1002" i="2"/>
  <c r="BB996" i="2"/>
  <c r="BB933" i="2"/>
  <c r="BA928" i="2"/>
  <c r="BE928" i="2" s="1"/>
  <c r="BC928" i="2" s="1"/>
  <c r="BB982" i="2"/>
  <c r="AZ935" i="2"/>
  <c r="BB897" i="2"/>
  <c r="AZ954" i="2"/>
  <c r="AZ846" i="2"/>
  <c r="BE1143" i="2"/>
  <c r="BE1115" i="2"/>
  <c r="BD1115" i="2" s="1"/>
  <c r="AZ887" i="2"/>
  <c r="AZ976" i="2"/>
  <c r="AZ881" i="2"/>
  <c r="AZ1000" i="2"/>
  <c r="AZ999" i="2"/>
  <c r="BA874" i="2"/>
  <c r="BA867" i="2"/>
  <c r="AZ890" i="2"/>
  <c r="AZ915" i="2"/>
  <c r="BA907" i="2"/>
  <c r="AZ901" i="2"/>
  <c r="AZ845" i="2"/>
  <c r="AZ1004" i="2"/>
  <c r="BB941" i="2"/>
  <c r="BE1137" i="2"/>
  <c r="BC1137" i="2" s="1"/>
  <c r="BE1027" i="2"/>
  <c r="BC1027" i="2" s="1"/>
  <c r="BE1051" i="2"/>
  <c r="BD1051" i="2" s="1"/>
  <c r="BE1130" i="2"/>
  <c r="BD1130" i="2" s="1"/>
  <c r="BE1096" i="2"/>
  <c r="BD1096" i="2" s="1"/>
  <c r="BE1022" i="2"/>
  <c r="BC1022" i="2" s="1"/>
  <c r="BB943" i="2"/>
  <c r="AZ990" i="2"/>
  <c r="BE1160" i="2"/>
  <c r="BB1074" i="2"/>
  <c r="BE1074" i="2" s="1"/>
  <c r="BE1121" i="2"/>
  <c r="BD1121" i="2" s="1"/>
  <c r="AZ841" i="2"/>
  <c r="BA998" i="2"/>
  <c r="BE998" i="2" s="1"/>
  <c r="BD998" i="2" s="1"/>
  <c r="AZ820" i="2"/>
  <c r="BA986" i="2"/>
  <c r="BB988" i="2"/>
  <c r="BE1039" i="2"/>
  <c r="BC1039" i="2" s="1"/>
  <c r="BB994" i="2"/>
  <c r="BA936" i="2"/>
  <c r="BD1010" i="2"/>
  <c r="BC1010" i="2"/>
  <c r="BD1126" i="2"/>
  <c r="BD1053" i="2"/>
  <c r="BC1053" i="2"/>
  <c r="BC1097" i="2"/>
  <c r="BD1097" i="2"/>
  <c r="BC1024" i="2"/>
  <c r="BD1112" i="2"/>
  <c r="BC1112" i="2"/>
  <c r="BD1132" i="2"/>
  <c r="BD1158" i="2"/>
  <c r="BC1158" i="2"/>
  <c r="BB942" i="2"/>
  <c r="BA942" i="2"/>
  <c r="BB820" i="2"/>
  <c r="BA820" i="2"/>
  <c r="BB952" i="2"/>
  <c r="BA952" i="2"/>
  <c r="BA858" i="2"/>
  <c r="BB858" i="2"/>
  <c r="BA1007" i="2"/>
  <c r="BD1100" i="2"/>
  <c r="BC1100" i="2"/>
  <c r="BD1154" i="2"/>
  <c r="BC1154" i="2"/>
  <c r="BC1105" i="2"/>
  <c r="BD1105" i="2"/>
  <c r="BE1094" i="2"/>
  <c r="BE1086" i="2"/>
  <c r="BE1080" i="2"/>
  <c r="BE1072" i="2"/>
  <c r="BE1060" i="2"/>
  <c r="BA844" i="2"/>
  <c r="BB844" i="2"/>
  <c r="BA879" i="2"/>
  <c r="BB879" i="2"/>
  <c r="BB960" i="2"/>
  <c r="BA960" i="2"/>
  <c r="BB1005" i="2"/>
  <c r="BA1005" i="2"/>
  <c r="BB995" i="2"/>
  <c r="BA995" i="2"/>
  <c r="BB997" i="2"/>
  <c r="BA997" i="2"/>
  <c r="BB817" i="2"/>
  <c r="BA817" i="2"/>
  <c r="BA873" i="2"/>
  <c r="BB873" i="2"/>
  <c r="BA868" i="2"/>
  <c r="BB868" i="2"/>
  <c r="BA970" i="2"/>
  <c r="BB970" i="2"/>
  <c r="BA969" i="2"/>
  <c r="BB969" i="2"/>
  <c r="BB964" i="2"/>
  <c r="BA964" i="2"/>
  <c r="BA954" i="2"/>
  <c r="BA941" i="2"/>
  <c r="BB948" i="2"/>
  <c r="BA948" i="2"/>
  <c r="BB930" i="2"/>
  <c r="BE930" i="2" s="1"/>
  <c r="BB916" i="2"/>
  <c r="BA916" i="2"/>
  <c r="BB908" i="2"/>
  <c r="BA908" i="2"/>
  <c r="BB902" i="2"/>
  <c r="BA902" i="2"/>
  <c r="BB896" i="2"/>
  <c r="BA896" i="2"/>
  <c r="BB851" i="2"/>
  <c r="BA851" i="2"/>
  <c r="BB819" i="2"/>
  <c r="BA819" i="2"/>
  <c r="BD1102" i="2"/>
  <c r="BC1102" i="2"/>
  <c r="BE1023" i="2"/>
  <c r="BC1113" i="2"/>
  <c r="BD1113" i="2"/>
  <c r="BC1139" i="2"/>
  <c r="BD1139" i="2"/>
  <c r="BD1055" i="2"/>
  <c r="BC1055" i="2"/>
  <c r="BD1058" i="2"/>
  <c r="BC1058" i="2"/>
  <c r="BE1046" i="2"/>
  <c r="BE1012" i="2"/>
  <c r="BB911" i="2"/>
  <c r="BE911" i="2" s="1"/>
  <c r="BA849" i="2"/>
  <c r="BE849" i="2" s="1"/>
  <c r="BD1110" i="2"/>
  <c r="BE1025" i="2"/>
  <c r="BE1163" i="2"/>
  <c r="BE1135" i="2"/>
  <c r="BE1084" i="2"/>
  <c r="BC1134" i="2"/>
  <c r="BD1134" i="2"/>
  <c r="BE1103" i="2"/>
  <c r="BA939" i="2"/>
  <c r="BB953" i="2"/>
  <c r="BA953" i="2"/>
  <c r="BA976" i="2"/>
  <c r="BB976" i="2"/>
  <c r="BB881" i="2"/>
  <c r="BA881" i="2"/>
  <c r="BB1000" i="2"/>
  <c r="BA1000" i="2"/>
  <c r="BB855" i="2"/>
  <c r="BA855" i="2"/>
  <c r="BB872" i="2"/>
  <c r="BA872" i="2"/>
  <c r="BA971" i="2"/>
  <c r="BB971" i="2"/>
  <c r="BA962" i="2"/>
  <c r="BB962" i="2"/>
  <c r="BB973" i="2"/>
  <c r="BA973" i="2"/>
  <c r="BB950" i="2"/>
  <c r="BA950" i="2"/>
  <c r="BA931" i="2"/>
  <c r="BB876" i="2"/>
  <c r="BA876" i="2"/>
  <c r="BA961" i="2"/>
  <c r="BB961" i="2"/>
  <c r="BA882" i="2"/>
  <c r="BB882" i="2"/>
  <c r="BA979" i="2"/>
  <c r="BB979" i="2"/>
  <c r="BB906" i="2"/>
  <c r="BA906" i="2"/>
  <c r="BB951" i="2"/>
  <c r="BB945" i="2"/>
  <c r="BA945" i="2"/>
  <c r="BA845" i="2"/>
  <c r="BB845" i="2"/>
  <c r="BB836" i="2"/>
  <c r="BA836" i="2"/>
  <c r="BB832" i="2"/>
  <c r="BA832" i="2"/>
  <c r="BB859" i="2"/>
  <c r="BD1123" i="2"/>
  <c r="BC1123" i="2"/>
  <c r="BE1089" i="2"/>
  <c r="BE1057" i="2"/>
  <c r="BE1043" i="2"/>
  <c r="BC1059" i="2"/>
  <c r="BD1022" i="2"/>
  <c r="BC1081" i="2"/>
  <c r="BC1140" i="2"/>
  <c r="BB918" i="2"/>
  <c r="BA918" i="2"/>
  <c r="BA877" i="2"/>
  <c r="BB877" i="2"/>
  <c r="BB957" i="2"/>
  <c r="BA957" i="2"/>
  <c r="BB934" i="2"/>
  <c r="BA934" i="2"/>
  <c r="BB864" i="2"/>
  <c r="BA864" i="2"/>
  <c r="BB831" i="2"/>
  <c r="BA831" i="2"/>
  <c r="BD1129" i="2"/>
  <c r="BC1129" i="2"/>
  <c r="BD1061" i="2"/>
  <c r="BD1147" i="2"/>
  <c r="BC1147" i="2"/>
  <c r="BD1020" i="2"/>
  <c r="BC1020" i="2"/>
  <c r="BC1142" i="2"/>
  <c r="BB892" i="2"/>
  <c r="BA892" i="2"/>
  <c r="BA888" i="2"/>
  <c r="BB888" i="2"/>
  <c r="BE1119" i="2"/>
  <c r="BE1093" i="2"/>
  <c r="BE1021" i="2"/>
  <c r="BE1127" i="2"/>
  <c r="BE1087" i="2"/>
  <c r="BE1056" i="2"/>
  <c r="BE1048" i="2"/>
  <c r="BC1019" i="2"/>
  <c r="BD1019" i="2"/>
  <c r="BB940" i="2"/>
  <c r="BA940" i="2"/>
  <c r="BA884" i="2"/>
  <c r="BB884" i="2"/>
  <c r="BB821" i="2"/>
  <c r="BA821" i="2"/>
  <c r="AZ816" i="2"/>
  <c r="AN816" i="2"/>
  <c r="BA1003" i="2"/>
  <c r="BB1003" i="2"/>
  <c r="BB889" i="2"/>
  <c r="BA889" i="2"/>
  <c r="BA949" i="2"/>
  <c r="BE949" i="2" s="1"/>
  <c r="BB937" i="2"/>
  <c r="BA937" i="2"/>
  <c r="BB929" i="2"/>
  <c r="BA929" i="2"/>
  <c r="BB984" i="2"/>
  <c r="BA984" i="2"/>
  <c r="BA977" i="2"/>
  <c r="BB977" i="2"/>
  <c r="BB885" i="2"/>
  <c r="BA885" i="2"/>
  <c r="BB978" i="2"/>
  <c r="BA978" i="2"/>
  <c r="BB847" i="2"/>
  <c r="BA847" i="2"/>
  <c r="BA886" i="2"/>
  <c r="BB886" i="2"/>
  <c r="BA837" i="2"/>
  <c r="BB837" i="2"/>
  <c r="BB828" i="2"/>
  <c r="BA828" i="2"/>
  <c r="BB875" i="2"/>
  <c r="BC1108" i="2"/>
  <c r="BE1109" i="2"/>
  <c r="BE1068" i="2"/>
  <c r="BE1028" i="2"/>
  <c r="BB862" i="2"/>
  <c r="BE862" i="2" s="1"/>
  <c r="BB903" i="2"/>
  <c r="BB917" i="2"/>
  <c r="BA944" i="2"/>
  <c r="BE944" i="2" s="1"/>
  <c r="BC1085" i="2"/>
  <c r="BB887" i="2"/>
  <c r="BA887" i="2"/>
  <c r="BB841" i="2"/>
  <c r="BA841" i="2"/>
  <c r="BB898" i="2"/>
  <c r="BA898" i="2"/>
  <c r="BB993" i="2"/>
  <c r="BB1008" i="2"/>
  <c r="BA1008" i="2"/>
  <c r="BA987" i="2"/>
  <c r="BB987" i="2"/>
  <c r="BA982" i="2"/>
  <c r="BE982" i="2" s="1"/>
  <c r="BA955" i="2"/>
  <c r="BB955" i="2"/>
  <c r="BA958" i="2"/>
  <c r="BB958" i="2"/>
  <c r="BA935" i="2"/>
  <c r="BB926" i="2"/>
  <c r="BA926" i="2"/>
  <c r="BA895" i="2"/>
  <c r="BB895" i="2"/>
  <c r="BA883" i="2"/>
  <c r="BB883" i="2"/>
  <c r="BB856" i="2"/>
  <c r="BA856" i="2"/>
  <c r="BB850" i="2"/>
  <c r="BA850" i="2"/>
  <c r="BB874" i="2"/>
  <c r="BE1106" i="2"/>
  <c r="BE1047" i="2"/>
  <c r="BE1122" i="2"/>
  <c r="BE1099" i="2"/>
  <c r="BE1092" i="2"/>
  <c r="BD1030" i="2"/>
  <c r="BD1162" i="2"/>
  <c r="BC1162" i="2"/>
  <c r="BC1013" i="2"/>
  <c r="BD1013" i="2"/>
  <c r="BB925" i="2"/>
  <c r="BA925" i="2"/>
  <c r="BA843" i="2"/>
  <c r="BB843" i="2"/>
  <c r="BB891" i="2"/>
  <c r="BA891" i="2"/>
  <c r="BB959" i="2"/>
  <c r="BA959" i="2"/>
  <c r="BD1045" i="2"/>
  <c r="BD1152" i="2"/>
  <c r="BC1152" i="2"/>
  <c r="BC1098" i="2"/>
  <c r="BD1098" i="2"/>
  <c r="BD1128" i="2"/>
  <c r="BC1062" i="2"/>
  <c r="BD1032" i="2"/>
  <c r="BC1032" i="2"/>
  <c r="BA983" i="2"/>
  <c r="BE983" i="2" s="1"/>
  <c r="BD1117" i="2"/>
  <c r="BC1115" i="2"/>
  <c r="BB823" i="2"/>
  <c r="BA823" i="2"/>
  <c r="BA974" i="2"/>
  <c r="BB974" i="2"/>
  <c r="BB842" i="2"/>
  <c r="BA842" i="2"/>
  <c r="BA852" i="2"/>
  <c r="BB852" i="2"/>
  <c r="BB848" i="2"/>
  <c r="BA848" i="2"/>
  <c r="BA827" i="2"/>
  <c r="BD1151" i="2"/>
  <c r="BC1151" i="2"/>
  <c r="BC1033" i="2"/>
  <c r="BD1033" i="2"/>
  <c r="BD1073" i="2"/>
  <c r="BC1148" i="2"/>
  <c r="BD1148" i="2"/>
  <c r="BE1124" i="2"/>
  <c r="BB975" i="2"/>
  <c r="BA975" i="2"/>
  <c r="BB989" i="2"/>
  <c r="BA989" i="2"/>
  <c r="BB824" i="2"/>
  <c r="BA824" i="2"/>
  <c r="BA972" i="2"/>
  <c r="BB972" i="2"/>
  <c r="BA966" i="2"/>
  <c r="BB966" i="2"/>
  <c r="BB965" i="2"/>
  <c r="BA965" i="2"/>
  <c r="BE899" i="2"/>
  <c r="BB932" i="2"/>
  <c r="BA932" i="2"/>
  <c r="BB924" i="2"/>
  <c r="BA924" i="2"/>
  <c r="BA861" i="2"/>
  <c r="BB861" i="2"/>
  <c r="BB981" i="2"/>
  <c r="BA981" i="2"/>
  <c r="BB922" i="2"/>
  <c r="BA922" i="2"/>
  <c r="BA914" i="2"/>
  <c r="BB904" i="2"/>
  <c r="BA904" i="2"/>
  <c r="BA894" i="2"/>
  <c r="BB894" i="2"/>
  <c r="BA853" i="2"/>
  <c r="BB853" i="2"/>
  <c r="BB833" i="2"/>
  <c r="BA833" i="2"/>
  <c r="BC1161" i="2"/>
  <c r="BD1161" i="2"/>
  <c r="BD1071" i="2"/>
  <c r="BE1035" i="2"/>
  <c r="BC1155" i="2"/>
  <c r="BD1155" i="2"/>
  <c r="BE1116" i="2"/>
  <c r="BE1101" i="2"/>
  <c r="BD1054" i="2"/>
  <c r="BC1054" i="2"/>
  <c r="BD928" i="2"/>
  <c r="BB913" i="2"/>
  <c r="BB871" i="2"/>
  <c r="BE1075" i="2"/>
  <c r="BC1125" i="2"/>
  <c r="BD1125" i="2"/>
  <c r="BE1111" i="2"/>
  <c r="BE1070" i="2"/>
  <c r="BE1042" i="2"/>
  <c r="BB818" i="2"/>
  <c r="BA818" i="2"/>
  <c r="BA880" i="2"/>
  <c r="BB880" i="2"/>
  <c r="BA1002" i="2"/>
  <c r="BE1002" i="2" s="1"/>
  <c r="BA996" i="2"/>
  <c r="BB860" i="2"/>
  <c r="BA860" i="2"/>
  <c r="BB839" i="2"/>
  <c r="BA839" i="2"/>
  <c r="BA869" i="2"/>
  <c r="BB869" i="2"/>
  <c r="BB967" i="2"/>
  <c r="BA967" i="2"/>
  <c r="BA968" i="2"/>
  <c r="BB968" i="2"/>
  <c r="BA963" i="2"/>
  <c r="BB963" i="2"/>
  <c r="BB822" i="2"/>
  <c r="BA822" i="2"/>
  <c r="BA980" i="2"/>
  <c r="BE980" i="2" s="1"/>
  <c r="BA865" i="2"/>
  <c r="BB865" i="2"/>
  <c r="BB912" i="2"/>
  <c r="BA912" i="2"/>
  <c r="BA947" i="2"/>
  <c r="BB920" i="2"/>
  <c r="BA920" i="2"/>
  <c r="BB910" i="2"/>
  <c r="BA910" i="2"/>
  <c r="BA838" i="2"/>
  <c r="BB834" i="2"/>
  <c r="BA834" i="2"/>
  <c r="BB830" i="2"/>
  <c r="BA830" i="2"/>
  <c r="BB870" i="2"/>
  <c r="BA893" i="2"/>
  <c r="BE1131" i="2"/>
  <c r="BC1015" i="2"/>
  <c r="BD1015" i="2"/>
  <c r="BE1153" i="2"/>
  <c r="BE1067" i="2"/>
  <c r="BE1146" i="2"/>
  <c r="BE1118" i="2"/>
  <c r="BE1107" i="2"/>
  <c r="BE1078" i="2"/>
  <c r="BE1037" i="2"/>
  <c r="BB923" i="2"/>
  <c r="BE923" i="2" s="1"/>
  <c r="BA991" i="2"/>
  <c r="BB840" i="2"/>
  <c r="BA840" i="2"/>
  <c r="Y531" i="2"/>
  <c r="Z531" i="2"/>
  <c r="AA531" i="2"/>
  <c r="AB531" i="2"/>
  <c r="AC531" i="2"/>
  <c r="AD531" i="2"/>
  <c r="Y532" i="2"/>
  <c r="Z532" i="2"/>
  <c r="AA532" i="2"/>
  <c r="AB532" i="2"/>
  <c r="AC532" i="2"/>
  <c r="AD532" i="2"/>
  <c r="I531" i="2"/>
  <c r="I532" i="2"/>
  <c r="BE921" i="2" l="1"/>
  <c r="BE907" i="2"/>
  <c r="BE919" i="2"/>
  <c r="BE917" i="2"/>
  <c r="BD1079" i="2"/>
  <c r="BE933" i="2"/>
  <c r="BC933" i="2" s="1"/>
  <c r="BE901" i="2"/>
  <c r="BD901" i="2" s="1"/>
  <c r="BE990" i="2"/>
  <c r="BE871" i="2"/>
  <c r="BD1091" i="2"/>
  <c r="BB909" i="2"/>
  <c r="BE909" i="2" s="1"/>
  <c r="BC909" i="2" s="1"/>
  <c r="BD1011" i="2"/>
  <c r="BC1121" i="2"/>
  <c r="BC1095" i="2"/>
  <c r="BE994" i="2"/>
  <c r="BD994" i="2" s="1"/>
  <c r="BE1006" i="2"/>
  <c r="BC1006" i="2" s="1"/>
  <c r="BC1051" i="2"/>
  <c r="BA835" i="2"/>
  <c r="BE835" i="2" s="1"/>
  <c r="BB826" i="2"/>
  <c r="BD1077" i="2"/>
  <c r="BB825" i="2"/>
  <c r="BE867" i="2"/>
  <c r="BC867" i="2" s="1"/>
  <c r="BE927" i="2"/>
  <c r="BD927" i="2" s="1"/>
  <c r="BE913" i="2"/>
  <c r="BD1049" i="2"/>
  <c r="BD1076" i="2"/>
  <c r="BB992" i="2"/>
  <c r="BE992" i="2" s="1"/>
  <c r="BC992" i="2" s="1"/>
  <c r="BE939" i="2"/>
  <c r="BB866" i="2"/>
  <c r="BE866" i="2" s="1"/>
  <c r="BC1034" i="2"/>
  <c r="BD1137" i="2"/>
  <c r="BE1007" i="2"/>
  <c r="BC1014" i="2"/>
  <c r="BD1017" i="2"/>
  <c r="BD1039" i="2"/>
  <c r="BE838" i="2"/>
  <c r="BC1090" i="2"/>
  <c r="BC1145" i="2"/>
  <c r="BD1038" i="2"/>
  <c r="BC1082" i="2"/>
  <c r="BC1052" i="2"/>
  <c r="BE859" i="2"/>
  <c r="BD859" i="2" s="1"/>
  <c r="BE986" i="2"/>
  <c r="BD986" i="2" s="1"/>
  <c r="BC1120" i="2"/>
  <c r="BE874" i="2"/>
  <c r="BE935" i="2"/>
  <c r="BD935" i="2" s="1"/>
  <c r="BC927" i="2"/>
  <c r="BD1026" i="2"/>
  <c r="BD1018" i="2"/>
  <c r="BE941" i="2"/>
  <c r="BD941" i="2" s="1"/>
  <c r="BE905" i="2"/>
  <c r="BE938" i="2"/>
  <c r="BE985" i="2"/>
  <c r="BD985" i="2" s="1"/>
  <c r="BB829" i="2"/>
  <c r="BE829" i="2" s="1"/>
  <c r="BC829" i="2" s="1"/>
  <c r="BE875" i="2"/>
  <c r="BD1029" i="2"/>
  <c r="BD1065" i="2"/>
  <c r="BB900" i="2"/>
  <c r="BE900" i="2" s="1"/>
  <c r="BC1083" i="2"/>
  <c r="BC1157" i="2"/>
  <c r="BD1069" i="2"/>
  <c r="BD1104" i="2"/>
  <c r="BC956" i="2"/>
  <c r="BC1031" i="2"/>
  <c r="BD1016" i="2"/>
  <c r="BE936" i="2"/>
  <c r="BD936" i="2" s="1"/>
  <c r="BE943" i="2"/>
  <c r="BE915" i="2"/>
  <c r="BE846" i="2"/>
  <c r="BD846" i="2" s="1"/>
  <c r="BC998" i="2"/>
  <c r="BE870" i="2"/>
  <c r="BE857" i="2"/>
  <c r="BC857" i="2" s="1"/>
  <c r="BC1130" i="2"/>
  <c r="BD1149" i="2"/>
  <c r="BE993" i="2"/>
  <c r="BC993" i="2" s="1"/>
  <c r="BE897" i="2"/>
  <c r="BD897" i="2" s="1"/>
  <c r="BD1050" i="2"/>
  <c r="BC1050" i="2"/>
  <c r="BE903" i="2"/>
  <c r="BC1040" i="2"/>
  <c r="BE951" i="2"/>
  <c r="BD951" i="2" s="1"/>
  <c r="BE999" i="2"/>
  <c r="BE991" i="2"/>
  <c r="BB946" i="2"/>
  <c r="BE946" i="2" s="1"/>
  <c r="BD1027" i="2"/>
  <c r="BE996" i="2"/>
  <c r="BC996" i="2" s="1"/>
  <c r="BC1036" i="2"/>
  <c r="BC1066" i="2"/>
  <c r="BD1141" i="2"/>
  <c r="BC1096" i="2"/>
  <c r="BE931" i="2"/>
  <c r="BD1136" i="2"/>
  <c r="BD1159" i="2"/>
  <c r="BE893" i="2"/>
  <c r="BD893" i="2" s="1"/>
  <c r="BE947" i="2"/>
  <c r="BE988" i="2"/>
  <c r="BC988" i="2" s="1"/>
  <c r="BE854" i="2"/>
  <c r="BC854" i="2" s="1"/>
  <c r="BE890" i="2"/>
  <c r="BC890" i="2" s="1"/>
  <c r="BE1009" i="2"/>
  <c r="BD1114" i="2"/>
  <c r="BC1156" i="2"/>
  <c r="BD1156" i="2"/>
  <c r="BE872" i="2"/>
  <c r="BD1063" i="2"/>
  <c r="BC1063" i="2"/>
  <c r="BE965" i="2"/>
  <c r="BD965" i="2" s="1"/>
  <c r="BE972" i="2"/>
  <c r="BC1150" i="2"/>
  <c r="BD933" i="2"/>
  <c r="BE989" i="2"/>
  <c r="BD989" i="2" s="1"/>
  <c r="BE885" i="2"/>
  <c r="BD885" i="2" s="1"/>
  <c r="BE984" i="2"/>
  <c r="BD984" i="2" s="1"/>
  <c r="BE937" i="2"/>
  <c r="BC937" i="2" s="1"/>
  <c r="BC1138" i="2"/>
  <c r="BD1138" i="2"/>
  <c r="BE822" i="2"/>
  <c r="BD822" i="2" s="1"/>
  <c r="BE968" i="2"/>
  <c r="BC968" i="2" s="1"/>
  <c r="BE839" i="2"/>
  <c r="BD839" i="2" s="1"/>
  <c r="BE906" i="2"/>
  <c r="BC906" i="2" s="1"/>
  <c r="BE876" i="2"/>
  <c r="BD876" i="2" s="1"/>
  <c r="BD857" i="2"/>
  <c r="BD943" i="2"/>
  <c r="BC943" i="2"/>
  <c r="BE884" i="2"/>
  <c r="BD884" i="2" s="1"/>
  <c r="BE1178" i="2"/>
  <c r="BE954" i="2"/>
  <c r="BD954" i="2" s="1"/>
  <c r="BE960" i="2"/>
  <c r="BD960" i="2" s="1"/>
  <c r="BD1041" i="2"/>
  <c r="BE948" i="2"/>
  <c r="BC948" i="2" s="1"/>
  <c r="BE820" i="2"/>
  <c r="BD820" i="2" s="1"/>
  <c r="AZ1175" i="2"/>
  <c r="BE926" i="2"/>
  <c r="BD926" i="2" s="1"/>
  <c r="BE1008" i="2"/>
  <c r="BE978" i="2"/>
  <c r="BC978" i="2" s="1"/>
  <c r="BE929" i="2"/>
  <c r="BC929" i="2" s="1"/>
  <c r="BE957" i="2"/>
  <c r="BC957" i="2" s="1"/>
  <c r="BE832" i="2"/>
  <c r="BE945" i="2"/>
  <c r="BD945" i="2" s="1"/>
  <c r="BE950" i="2"/>
  <c r="BC950" i="2" s="1"/>
  <c r="BE973" i="2"/>
  <c r="BD973" i="2" s="1"/>
  <c r="BE855" i="2"/>
  <c r="BC994" i="2"/>
  <c r="BC1004" i="2"/>
  <c r="BD1004" i="2"/>
  <c r="BD854" i="2"/>
  <c r="BC1074" i="2"/>
  <c r="BD1074" i="2"/>
  <c r="BD1160" i="2"/>
  <c r="BC1160" i="2"/>
  <c r="BC1143" i="2"/>
  <c r="BD1143" i="2"/>
  <c r="BA1001" i="2"/>
  <c r="BB1001" i="2"/>
  <c r="AZ1172" i="2"/>
  <c r="AZ1168" i="2"/>
  <c r="BE834" i="2"/>
  <c r="BD834" i="2" s="1"/>
  <c r="BE910" i="2"/>
  <c r="BC910" i="2" s="1"/>
  <c r="BE914" i="2"/>
  <c r="BC914" i="2" s="1"/>
  <c r="BE981" i="2"/>
  <c r="BC981" i="2" s="1"/>
  <c r="BE924" i="2"/>
  <c r="BC924" i="2" s="1"/>
  <c r="BE824" i="2"/>
  <c r="BC824" i="2" s="1"/>
  <c r="BE848" i="2"/>
  <c r="BD848" i="2" s="1"/>
  <c r="BE842" i="2"/>
  <c r="BD842" i="2" s="1"/>
  <c r="BE891" i="2"/>
  <c r="BC891" i="2" s="1"/>
  <c r="BE925" i="2"/>
  <c r="BD925" i="2" s="1"/>
  <c r="BE856" i="2"/>
  <c r="BC856" i="2" s="1"/>
  <c r="BE841" i="2"/>
  <c r="BC841" i="2" s="1"/>
  <c r="BE889" i="2"/>
  <c r="BE821" i="2"/>
  <c r="BD821" i="2" s="1"/>
  <c r="BE940" i="2"/>
  <c r="BC940" i="2" s="1"/>
  <c r="BC986" i="2"/>
  <c r="BE892" i="2"/>
  <c r="BE934" i="2"/>
  <c r="BC934" i="2" s="1"/>
  <c r="BE868" i="2"/>
  <c r="BC868" i="2" s="1"/>
  <c r="BC1133" i="2"/>
  <c r="BD1133" i="2"/>
  <c r="BE830" i="2"/>
  <c r="BD830" i="2" s="1"/>
  <c r="BE920" i="2"/>
  <c r="BC920" i="2" s="1"/>
  <c r="BE869" i="2"/>
  <c r="BD869" i="2" s="1"/>
  <c r="BE833" i="2"/>
  <c r="BD833" i="2" s="1"/>
  <c r="BE904" i="2"/>
  <c r="BC904" i="2" s="1"/>
  <c r="BE922" i="2"/>
  <c r="BD922" i="2" s="1"/>
  <c r="BE932" i="2"/>
  <c r="BD932" i="2" s="1"/>
  <c r="BE974" i="2"/>
  <c r="BC974" i="2" s="1"/>
  <c r="BE959" i="2"/>
  <c r="BC959" i="2" s="1"/>
  <c r="BE850" i="2"/>
  <c r="BC850" i="2" s="1"/>
  <c r="BE955" i="2"/>
  <c r="BD955" i="2" s="1"/>
  <c r="BE987" i="2"/>
  <c r="BD987" i="2" s="1"/>
  <c r="BE898" i="2"/>
  <c r="BD898" i="2" s="1"/>
  <c r="BE887" i="2"/>
  <c r="BD887" i="2" s="1"/>
  <c r="BE886" i="2"/>
  <c r="BC886" i="2" s="1"/>
  <c r="BE831" i="2"/>
  <c r="BD831" i="2" s="1"/>
  <c r="BE864" i="2"/>
  <c r="BC864" i="2" s="1"/>
  <c r="BE877" i="2"/>
  <c r="BD877" i="2" s="1"/>
  <c r="BE961" i="2"/>
  <c r="BD961" i="2" s="1"/>
  <c r="BE962" i="2"/>
  <c r="BD962" i="2" s="1"/>
  <c r="BE1000" i="2"/>
  <c r="BC1000" i="2" s="1"/>
  <c r="BE896" i="2"/>
  <c r="BC896" i="2" s="1"/>
  <c r="BE908" i="2"/>
  <c r="BC908" i="2" s="1"/>
  <c r="BE970" i="2"/>
  <c r="BD970" i="2" s="1"/>
  <c r="BE997" i="2"/>
  <c r="BD997" i="2" s="1"/>
  <c r="BE1005" i="2"/>
  <c r="BD1005" i="2" s="1"/>
  <c r="BE952" i="2"/>
  <c r="BD952" i="2" s="1"/>
  <c r="BE942" i="2"/>
  <c r="BD942" i="2" s="1"/>
  <c r="BC1144" i="2"/>
  <c r="BD1144" i="2"/>
  <c r="BD913" i="2"/>
  <c r="BC913" i="2"/>
  <c r="BD930" i="2"/>
  <c r="BC930" i="2"/>
  <c r="BC870" i="2"/>
  <c r="BD870" i="2"/>
  <c r="BD923" i="2"/>
  <c r="BC923" i="2"/>
  <c r="BC859" i="2"/>
  <c r="BD909" i="2"/>
  <c r="BC862" i="2"/>
  <c r="BD862" i="2"/>
  <c r="BD871" i="2"/>
  <c r="BC871" i="2"/>
  <c r="BC911" i="2"/>
  <c r="BD911" i="2"/>
  <c r="BD1153" i="2"/>
  <c r="BC1153" i="2"/>
  <c r="BC869" i="2"/>
  <c r="BC1092" i="2"/>
  <c r="BD1092" i="2"/>
  <c r="BC907" i="2"/>
  <c r="BD907" i="2"/>
  <c r="BD931" i="2"/>
  <c r="BC931" i="2"/>
  <c r="BD1107" i="2"/>
  <c r="BC1107" i="2"/>
  <c r="BD838" i="2"/>
  <c r="BC838" i="2"/>
  <c r="BC878" i="2"/>
  <c r="BD878" i="2"/>
  <c r="BD1116" i="2"/>
  <c r="BC1116" i="2"/>
  <c r="BD899" i="2"/>
  <c r="BC899" i="2"/>
  <c r="BC875" i="2"/>
  <c r="BD875" i="2"/>
  <c r="BC884" i="2"/>
  <c r="BD1021" i="2"/>
  <c r="BC1021" i="2"/>
  <c r="BC1118" i="2"/>
  <c r="BD1118" i="2"/>
  <c r="BC839" i="2"/>
  <c r="BD972" i="2"/>
  <c r="BC972" i="2"/>
  <c r="BD824" i="2"/>
  <c r="BD1124" i="2"/>
  <c r="BC1124" i="2"/>
  <c r="BE827" i="2"/>
  <c r="BE843" i="2"/>
  <c r="BD1106" i="2"/>
  <c r="BC1106" i="2"/>
  <c r="BE883" i="2"/>
  <c r="BE958" i="2"/>
  <c r="BC1008" i="2"/>
  <c r="BD1008" i="2"/>
  <c r="BC985" i="2"/>
  <c r="BD832" i="2"/>
  <c r="BC832" i="2"/>
  <c r="BE979" i="2"/>
  <c r="BC939" i="2"/>
  <c r="BD939" i="2"/>
  <c r="BD1094" i="2"/>
  <c r="BC1094" i="2"/>
  <c r="BC1072" i="2"/>
  <c r="BD1072" i="2"/>
  <c r="BD991" i="2"/>
  <c r="BC991" i="2"/>
  <c r="BC1111" i="2"/>
  <c r="BD1111" i="2"/>
  <c r="BD850" i="2"/>
  <c r="BC866" i="2"/>
  <c r="BD866" i="2"/>
  <c r="BD915" i="2"/>
  <c r="BC915" i="2"/>
  <c r="BD872" i="2"/>
  <c r="BC872" i="2"/>
  <c r="BD1009" i="2"/>
  <c r="BC1009" i="2"/>
  <c r="BC1103" i="2"/>
  <c r="BD1103" i="2"/>
  <c r="BD1025" i="2"/>
  <c r="BC1025" i="2"/>
  <c r="BD1023" i="2"/>
  <c r="BC1023" i="2"/>
  <c r="BD917" i="2"/>
  <c r="BC917" i="2"/>
  <c r="BC1044" i="2"/>
  <c r="BD1044" i="2"/>
  <c r="BC1086" i="2"/>
  <c r="BD1086" i="2"/>
  <c r="BD903" i="2"/>
  <c r="BC903" i="2"/>
  <c r="BC1131" i="2"/>
  <c r="BD1131" i="2"/>
  <c r="BD867" i="2"/>
  <c r="BD996" i="2"/>
  <c r="BC1042" i="2"/>
  <c r="BD1042" i="2"/>
  <c r="BE894" i="2"/>
  <c r="BC965" i="2"/>
  <c r="BE852" i="2"/>
  <c r="BC1099" i="2"/>
  <c r="BD1099" i="2"/>
  <c r="BC982" i="2"/>
  <c r="BD982" i="2"/>
  <c r="BC944" i="2"/>
  <c r="BD944" i="2"/>
  <c r="BC1028" i="2"/>
  <c r="BD1028" i="2"/>
  <c r="BC889" i="2"/>
  <c r="BD889" i="2"/>
  <c r="BC1093" i="2"/>
  <c r="BD1093" i="2"/>
  <c r="BE888" i="2"/>
  <c r="BD1043" i="2"/>
  <c r="BC1043" i="2"/>
  <c r="BE826" i="2"/>
  <c r="BE825" i="2"/>
  <c r="BE844" i="2"/>
  <c r="BC1060" i="2"/>
  <c r="BD1060" i="2"/>
  <c r="BC1007" i="2"/>
  <c r="BD1007" i="2"/>
  <c r="BD1037" i="2"/>
  <c r="BC1037" i="2"/>
  <c r="BC1146" i="2"/>
  <c r="BD1146" i="2"/>
  <c r="BD947" i="2"/>
  <c r="BC947" i="2"/>
  <c r="BE865" i="2"/>
  <c r="BD874" i="2"/>
  <c r="BC874" i="2"/>
  <c r="BD1002" i="2"/>
  <c r="BC1002" i="2"/>
  <c r="BE880" i="2"/>
  <c r="BD1070" i="2"/>
  <c r="BC1070" i="2"/>
  <c r="BD919" i="2"/>
  <c r="BC919" i="2"/>
  <c r="BD891" i="2"/>
  <c r="BC1122" i="2"/>
  <c r="BD1122" i="2"/>
  <c r="BC905" i="2"/>
  <c r="BD905" i="2"/>
  <c r="BD921" i="2"/>
  <c r="BC921" i="2"/>
  <c r="BC863" i="2"/>
  <c r="BD863" i="2"/>
  <c r="BD938" i="2"/>
  <c r="BC938" i="2"/>
  <c r="BC1068" i="2"/>
  <c r="BD1068" i="2"/>
  <c r="BE837" i="2"/>
  <c r="BC949" i="2"/>
  <c r="BD949" i="2"/>
  <c r="BE1003" i="2"/>
  <c r="BC1048" i="2"/>
  <c r="BD1048" i="2"/>
  <c r="BD1087" i="2"/>
  <c r="BC1087" i="2"/>
  <c r="BD1119" i="2"/>
  <c r="BC1119" i="2"/>
  <c r="BD892" i="2"/>
  <c r="BC892" i="2"/>
  <c r="BD1057" i="2"/>
  <c r="BC1057" i="2"/>
  <c r="BE845" i="2"/>
  <c r="BC876" i="2"/>
  <c r="BE971" i="2"/>
  <c r="BC855" i="2"/>
  <c r="BD855" i="2"/>
  <c r="BE976" i="2"/>
  <c r="BD1135" i="2"/>
  <c r="BC1135" i="2"/>
  <c r="BD1012" i="2"/>
  <c r="BC1012" i="2"/>
  <c r="BE969" i="2"/>
  <c r="BE873" i="2"/>
  <c r="BD1078" i="2"/>
  <c r="BC1078" i="2"/>
  <c r="BC1067" i="2"/>
  <c r="BD1067" i="2"/>
  <c r="BE912" i="2"/>
  <c r="BD980" i="2"/>
  <c r="BC980" i="2"/>
  <c r="BE963" i="2"/>
  <c r="BE967" i="2"/>
  <c r="BE860" i="2"/>
  <c r="BE818" i="2"/>
  <c r="BD1088" i="2"/>
  <c r="BC1088" i="2"/>
  <c r="BC1075" i="2"/>
  <c r="BD1075" i="2"/>
  <c r="BC1101" i="2"/>
  <c r="BD1101" i="2"/>
  <c r="BC1035" i="2"/>
  <c r="BD1035" i="2"/>
  <c r="BE853" i="2"/>
  <c r="BE861" i="2"/>
  <c r="BE966" i="2"/>
  <c r="BE975" i="2"/>
  <c r="BE823" i="2"/>
  <c r="BC983" i="2"/>
  <c r="BD983" i="2"/>
  <c r="BC1047" i="2"/>
  <c r="BD1047" i="2"/>
  <c r="BE895" i="2"/>
  <c r="BC1109" i="2"/>
  <c r="BD1109" i="2"/>
  <c r="BE828" i="2"/>
  <c r="BE847" i="2"/>
  <c r="BE977" i="2"/>
  <c r="BB816" i="2"/>
  <c r="BA816" i="2"/>
  <c r="BC1056" i="2"/>
  <c r="BD1056" i="2"/>
  <c r="BD1127" i="2"/>
  <c r="BC1127" i="2"/>
  <c r="BE918" i="2"/>
  <c r="BC1089" i="2"/>
  <c r="BD1089" i="2"/>
  <c r="BE836" i="2"/>
  <c r="BE882" i="2"/>
  <c r="BE881" i="2"/>
  <c r="BE953" i="2"/>
  <c r="BC1084" i="2"/>
  <c r="BD1084" i="2"/>
  <c r="BC1163" i="2"/>
  <c r="BD1163" i="2"/>
  <c r="BC849" i="2"/>
  <c r="BD849" i="2"/>
  <c r="BC1046" i="2"/>
  <c r="BD1046" i="2"/>
  <c r="BE819" i="2"/>
  <c r="BE851" i="2"/>
  <c r="BE902" i="2"/>
  <c r="BE916" i="2"/>
  <c r="BE964" i="2"/>
  <c r="BE817" i="2"/>
  <c r="BE995" i="2"/>
  <c r="BD990" i="2"/>
  <c r="BC990" i="2"/>
  <c r="BE879" i="2"/>
  <c r="BD1080" i="2"/>
  <c r="BC1080" i="2"/>
  <c r="BE858" i="2"/>
  <c r="BE840" i="2"/>
  <c r="AI468" i="2"/>
  <c r="AJ468" i="2"/>
  <c r="AI469" i="2"/>
  <c r="AJ469" i="2"/>
  <c r="AI470" i="2"/>
  <c r="AJ470" i="2"/>
  <c r="AI471" i="2"/>
  <c r="AJ471" i="2"/>
  <c r="AI472" i="2"/>
  <c r="AJ472" i="2"/>
  <c r="AI473" i="2"/>
  <c r="AJ473" i="2"/>
  <c r="AI474" i="2"/>
  <c r="AJ474" i="2"/>
  <c r="AI475" i="2"/>
  <c r="AJ475" i="2"/>
  <c r="AI476" i="2"/>
  <c r="AJ476" i="2"/>
  <c r="AI477" i="2"/>
  <c r="AJ477" i="2"/>
  <c r="AI478" i="2"/>
  <c r="AJ478" i="2"/>
  <c r="AI479" i="2"/>
  <c r="AJ479" i="2"/>
  <c r="AI480" i="2"/>
  <c r="AJ480" i="2"/>
  <c r="AI481" i="2"/>
  <c r="AJ481" i="2"/>
  <c r="AI482" i="2"/>
  <c r="AJ482" i="2"/>
  <c r="AI483" i="2"/>
  <c r="AJ483" i="2"/>
  <c r="AI484" i="2"/>
  <c r="AJ484" i="2"/>
  <c r="AI485" i="2"/>
  <c r="AJ485" i="2"/>
  <c r="AI486" i="2"/>
  <c r="AJ486" i="2"/>
  <c r="AI487" i="2"/>
  <c r="AJ487" i="2"/>
  <c r="AI488" i="2"/>
  <c r="AJ488" i="2"/>
  <c r="AI489" i="2"/>
  <c r="AJ489" i="2"/>
  <c r="AI490" i="2"/>
  <c r="AJ490" i="2"/>
  <c r="AI491" i="2"/>
  <c r="AJ491" i="2"/>
  <c r="AI492" i="2"/>
  <c r="AJ492" i="2"/>
  <c r="AI493" i="2"/>
  <c r="AJ493" i="2"/>
  <c r="AI494" i="2"/>
  <c r="AJ494" i="2"/>
  <c r="AI495" i="2"/>
  <c r="AJ495" i="2"/>
  <c r="AI496" i="2"/>
  <c r="AJ496" i="2"/>
  <c r="AI497" i="2"/>
  <c r="AJ497" i="2"/>
  <c r="AI498" i="2"/>
  <c r="AJ498" i="2"/>
  <c r="AI499" i="2"/>
  <c r="AJ499" i="2"/>
  <c r="AI500" i="2"/>
  <c r="AJ500" i="2"/>
  <c r="AI501" i="2"/>
  <c r="AJ501" i="2"/>
  <c r="AI502" i="2"/>
  <c r="AJ502" i="2"/>
  <c r="AI503" i="2"/>
  <c r="AJ503" i="2"/>
  <c r="AI504" i="2"/>
  <c r="AJ504" i="2"/>
  <c r="AI505" i="2"/>
  <c r="AJ505" i="2"/>
  <c r="AI506" i="2"/>
  <c r="AJ506" i="2"/>
  <c r="AI507" i="2"/>
  <c r="AJ507" i="2"/>
  <c r="AI508" i="2"/>
  <c r="AJ508" i="2"/>
  <c r="AI509" i="2"/>
  <c r="AJ509" i="2"/>
  <c r="AI510" i="2"/>
  <c r="AJ510" i="2"/>
  <c r="AI511" i="2"/>
  <c r="AJ511" i="2"/>
  <c r="AI512" i="2"/>
  <c r="AJ512" i="2"/>
  <c r="AI513" i="2"/>
  <c r="AJ513" i="2"/>
  <c r="AI514" i="2"/>
  <c r="AJ514" i="2"/>
  <c r="AI515" i="2"/>
  <c r="AJ515" i="2"/>
  <c r="AI516" i="2"/>
  <c r="AJ516" i="2"/>
  <c r="AI517" i="2"/>
  <c r="AJ517" i="2"/>
  <c r="AI518" i="2"/>
  <c r="AJ518" i="2"/>
  <c r="AI519" i="2"/>
  <c r="AJ519" i="2"/>
  <c r="AI520" i="2"/>
  <c r="AJ520" i="2"/>
  <c r="AI521" i="2"/>
  <c r="AJ521" i="2"/>
  <c r="AI522" i="2"/>
  <c r="AJ522" i="2"/>
  <c r="AI523" i="2"/>
  <c r="AJ523" i="2"/>
  <c r="AI524" i="2"/>
  <c r="AJ524" i="2"/>
  <c r="AI525" i="2"/>
  <c r="AJ525" i="2"/>
  <c r="AI526" i="2"/>
  <c r="AJ526" i="2"/>
  <c r="AI527" i="2"/>
  <c r="AJ527" i="2"/>
  <c r="AI528" i="2"/>
  <c r="AJ528" i="2"/>
  <c r="AI529" i="2"/>
  <c r="AJ529" i="2"/>
  <c r="AI530" i="2"/>
  <c r="AJ530" i="2"/>
  <c r="AI533" i="2"/>
  <c r="AJ533" i="2"/>
  <c r="AI534" i="2"/>
  <c r="AJ534" i="2"/>
  <c r="AI535" i="2"/>
  <c r="AJ535" i="2"/>
  <c r="AI536" i="2"/>
  <c r="AJ536" i="2"/>
  <c r="AI537" i="2"/>
  <c r="AJ537" i="2"/>
  <c r="AI538" i="2"/>
  <c r="AJ538" i="2"/>
  <c r="AI539" i="2"/>
  <c r="AJ539" i="2"/>
  <c r="AI540" i="2"/>
  <c r="AJ540" i="2"/>
  <c r="AI541" i="2"/>
  <c r="AJ541" i="2"/>
  <c r="AI542" i="2"/>
  <c r="AJ542" i="2"/>
  <c r="AI543" i="2"/>
  <c r="AJ543" i="2"/>
  <c r="AI544" i="2"/>
  <c r="AJ544" i="2"/>
  <c r="AI545" i="2"/>
  <c r="AJ545" i="2"/>
  <c r="AI546" i="2"/>
  <c r="AJ546" i="2"/>
  <c r="AI547" i="2"/>
  <c r="AJ547" i="2"/>
  <c r="AI548" i="2"/>
  <c r="AJ548" i="2"/>
  <c r="AI549" i="2"/>
  <c r="AJ549" i="2"/>
  <c r="AI550" i="2"/>
  <c r="AJ550" i="2"/>
  <c r="AI551" i="2"/>
  <c r="AJ551" i="2"/>
  <c r="AI552" i="2"/>
  <c r="AJ552" i="2"/>
  <c r="AI553" i="2"/>
  <c r="AJ553" i="2"/>
  <c r="AI554" i="2"/>
  <c r="AJ554" i="2"/>
  <c r="AI555" i="2"/>
  <c r="AJ555" i="2"/>
  <c r="AI556" i="2"/>
  <c r="AJ556" i="2"/>
  <c r="AI557" i="2"/>
  <c r="AJ557" i="2"/>
  <c r="AI558" i="2"/>
  <c r="AJ558" i="2"/>
  <c r="AI559" i="2"/>
  <c r="AJ559" i="2"/>
  <c r="AI560" i="2"/>
  <c r="AJ560" i="2"/>
  <c r="AI561" i="2"/>
  <c r="AJ561" i="2"/>
  <c r="AI562" i="2"/>
  <c r="AJ562" i="2"/>
  <c r="AI563" i="2"/>
  <c r="AJ563" i="2"/>
  <c r="AI564" i="2"/>
  <c r="AJ564" i="2"/>
  <c r="AI565" i="2"/>
  <c r="AJ565" i="2"/>
  <c r="AI566" i="2"/>
  <c r="AJ566" i="2"/>
  <c r="AI567" i="2"/>
  <c r="AJ567" i="2"/>
  <c r="AI568" i="2"/>
  <c r="AJ568" i="2"/>
  <c r="AI569" i="2"/>
  <c r="AJ569" i="2"/>
  <c r="AI570" i="2"/>
  <c r="AJ570" i="2"/>
  <c r="AI571" i="2"/>
  <c r="AJ571" i="2"/>
  <c r="AI572" i="2"/>
  <c r="AJ572" i="2"/>
  <c r="AI573" i="2"/>
  <c r="AJ573" i="2"/>
  <c r="AI574" i="2"/>
  <c r="AJ574" i="2"/>
  <c r="AI575" i="2"/>
  <c r="AJ575" i="2"/>
  <c r="AI576" i="2"/>
  <c r="AJ576" i="2"/>
  <c r="AI577" i="2"/>
  <c r="AJ577" i="2"/>
  <c r="AI578" i="2"/>
  <c r="AJ578" i="2"/>
  <c r="AI579" i="2"/>
  <c r="AJ579" i="2"/>
  <c r="AI580" i="2"/>
  <c r="AJ580" i="2"/>
  <c r="AI581" i="2"/>
  <c r="AJ581" i="2"/>
  <c r="AI582" i="2"/>
  <c r="AJ582" i="2"/>
  <c r="AI583" i="2"/>
  <c r="AJ583" i="2"/>
  <c r="AI584" i="2"/>
  <c r="AJ584" i="2"/>
  <c r="AI585" i="2"/>
  <c r="AJ585" i="2"/>
  <c r="AI586" i="2"/>
  <c r="AJ586" i="2"/>
  <c r="AI587" i="2"/>
  <c r="AJ587" i="2"/>
  <c r="AI588" i="2"/>
  <c r="AJ588" i="2"/>
  <c r="AI589" i="2"/>
  <c r="AJ589" i="2"/>
  <c r="AI590" i="2"/>
  <c r="AJ590" i="2"/>
  <c r="AI591" i="2"/>
  <c r="AJ591" i="2"/>
  <c r="AI592" i="2"/>
  <c r="AJ592" i="2"/>
  <c r="AI593" i="2"/>
  <c r="AJ593" i="2"/>
  <c r="AI594" i="2"/>
  <c r="AJ594" i="2"/>
  <c r="AI595" i="2"/>
  <c r="AJ595" i="2"/>
  <c r="AI596" i="2"/>
  <c r="AJ596" i="2"/>
  <c r="AI597" i="2"/>
  <c r="AJ597" i="2"/>
  <c r="AI598" i="2"/>
  <c r="AJ598" i="2"/>
  <c r="AI599" i="2"/>
  <c r="AJ599" i="2"/>
  <c r="AI600" i="2"/>
  <c r="AJ600" i="2"/>
  <c r="AI601" i="2"/>
  <c r="AJ601" i="2"/>
  <c r="AI602" i="2"/>
  <c r="AJ602" i="2"/>
  <c r="AI603" i="2"/>
  <c r="AJ603" i="2"/>
  <c r="AI604" i="2"/>
  <c r="AJ604" i="2"/>
  <c r="AI605" i="2"/>
  <c r="AJ605" i="2"/>
  <c r="AI606" i="2"/>
  <c r="AJ606" i="2"/>
  <c r="AI607" i="2"/>
  <c r="AJ607" i="2"/>
  <c r="AI608" i="2"/>
  <c r="AJ608" i="2"/>
  <c r="AI609" i="2"/>
  <c r="AJ609" i="2"/>
  <c r="AI610" i="2"/>
  <c r="AJ610" i="2"/>
  <c r="AI611" i="2"/>
  <c r="AJ611" i="2"/>
  <c r="AI612" i="2"/>
  <c r="AJ612" i="2"/>
  <c r="AI613" i="2"/>
  <c r="AJ613" i="2"/>
  <c r="AI614" i="2"/>
  <c r="AJ614" i="2"/>
  <c r="AI615" i="2"/>
  <c r="AJ615" i="2"/>
  <c r="AI616" i="2"/>
  <c r="AJ616" i="2"/>
  <c r="AI617" i="2"/>
  <c r="AJ617" i="2"/>
  <c r="AI618" i="2"/>
  <c r="AJ618" i="2"/>
  <c r="AI619" i="2"/>
  <c r="AJ619" i="2"/>
  <c r="AI620" i="2"/>
  <c r="AJ620" i="2"/>
  <c r="AI621" i="2"/>
  <c r="AJ621" i="2"/>
  <c r="AI622" i="2"/>
  <c r="AJ622" i="2"/>
  <c r="AI623" i="2"/>
  <c r="AJ623" i="2"/>
  <c r="AI624" i="2"/>
  <c r="AJ624" i="2"/>
  <c r="AI625" i="2"/>
  <c r="AJ625" i="2"/>
  <c r="AI626" i="2"/>
  <c r="AJ626" i="2"/>
  <c r="AI627" i="2"/>
  <c r="AJ627" i="2"/>
  <c r="AI628" i="2"/>
  <c r="AJ628" i="2"/>
  <c r="AI629" i="2"/>
  <c r="AJ629" i="2"/>
  <c r="AI630" i="2"/>
  <c r="AJ630" i="2"/>
  <c r="AI631" i="2"/>
  <c r="AJ631" i="2"/>
  <c r="AI632" i="2"/>
  <c r="AJ632" i="2"/>
  <c r="AI633" i="2"/>
  <c r="AJ633" i="2"/>
  <c r="AI634" i="2"/>
  <c r="AJ634" i="2"/>
  <c r="AI635" i="2"/>
  <c r="AJ635" i="2"/>
  <c r="AI636" i="2"/>
  <c r="AJ636" i="2"/>
  <c r="AI637" i="2"/>
  <c r="AJ637" i="2"/>
  <c r="AI638" i="2"/>
  <c r="AJ638" i="2"/>
  <c r="AI639" i="2"/>
  <c r="AJ639" i="2"/>
  <c r="AI640" i="2"/>
  <c r="AJ640" i="2"/>
  <c r="AI641" i="2"/>
  <c r="AJ641" i="2"/>
  <c r="AI642" i="2"/>
  <c r="AJ642" i="2"/>
  <c r="AI643" i="2"/>
  <c r="AJ643" i="2"/>
  <c r="AI644" i="2"/>
  <c r="AJ644" i="2"/>
  <c r="AI645" i="2"/>
  <c r="AJ645" i="2"/>
  <c r="AI646" i="2"/>
  <c r="AJ646" i="2"/>
  <c r="AI647" i="2"/>
  <c r="AJ647" i="2"/>
  <c r="AI648" i="2"/>
  <c r="AJ648" i="2"/>
  <c r="AI649" i="2"/>
  <c r="AJ649" i="2"/>
  <c r="AI650" i="2"/>
  <c r="AJ650" i="2"/>
  <c r="AI651" i="2"/>
  <c r="AJ651" i="2"/>
  <c r="AI652" i="2"/>
  <c r="AJ652" i="2"/>
  <c r="AI653" i="2"/>
  <c r="AJ653" i="2"/>
  <c r="AI654" i="2"/>
  <c r="AJ654" i="2"/>
  <c r="AI655" i="2"/>
  <c r="AJ655" i="2"/>
  <c r="AI656" i="2"/>
  <c r="AJ656" i="2"/>
  <c r="AI657" i="2"/>
  <c r="AJ657" i="2"/>
  <c r="AI658" i="2"/>
  <c r="AJ658" i="2"/>
  <c r="AI659" i="2"/>
  <c r="AJ659" i="2"/>
  <c r="AI660" i="2"/>
  <c r="AJ660" i="2"/>
  <c r="AI661" i="2"/>
  <c r="AJ661" i="2"/>
  <c r="AI662" i="2"/>
  <c r="AJ662" i="2"/>
  <c r="AI663" i="2"/>
  <c r="AJ663" i="2"/>
  <c r="AI664" i="2"/>
  <c r="AJ664" i="2"/>
  <c r="AI665" i="2"/>
  <c r="AJ665" i="2"/>
  <c r="AI666" i="2"/>
  <c r="AJ666" i="2"/>
  <c r="AI667" i="2"/>
  <c r="AJ667" i="2"/>
  <c r="AI668" i="2"/>
  <c r="AJ668" i="2"/>
  <c r="AI669" i="2"/>
  <c r="AJ669" i="2"/>
  <c r="AI670" i="2"/>
  <c r="AJ670" i="2"/>
  <c r="AI671" i="2"/>
  <c r="AJ671" i="2"/>
  <c r="AI672" i="2"/>
  <c r="AJ672" i="2"/>
  <c r="AI673" i="2"/>
  <c r="AJ673" i="2"/>
  <c r="AI674" i="2"/>
  <c r="AJ674" i="2"/>
  <c r="AI675" i="2"/>
  <c r="AJ675" i="2"/>
  <c r="AI676" i="2"/>
  <c r="AJ676" i="2"/>
  <c r="AI677" i="2"/>
  <c r="AJ677" i="2"/>
  <c r="AI678" i="2"/>
  <c r="AJ678" i="2"/>
  <c r="AI679" i="2"/>
  <c r="AJ679" i="2"/>
  <c r="AI680" i="2"/>
  <c r="AJ680" i="2"/>
  <c r="AI681" i="2"/>
  <c r="AJ681" i="2"/>
  <c r="AI682" i="2"/>
  <c r="AJ682" i="2"/>
  <c r="AI683" i="2"/>
  <c r="AJ683" i="2"/>
  <c r="AI684" i="2"/>
  <c r="AJ684" i="2"/>
  <c r="AI685" i="2"/>
  <c r="AJ685" i="2"/>
  <c r="AI686" i="2"/>
  <c r="AJ686" i="2"/>
  <c r="AI687" i="2"/>
  <c r="AJ687" i="2"/>
  <c r="AI688" i="2"/>
  <c r="AJ688" i="2"/>
  <c r="AI689" i="2"/>
  <c r="AJ689" i="2"/>
  <c r="AI690" i="2"/>
  <c r="AJ690" i="2"/>
  <c r="AI691" i="2"/>
  <c r="AJ691" i="2"/>
  <c r="AI692" i="2"/>
  <c r="AJ692" i="2"/>
  <c r="AI693" i="2"/>
  <c r="AJ693" i="2"/>
  <c r="AI694" i="2"/>
  <c r="AJ694" i="2"/>
  <c r="AI695" i="2"/>
  <c r="AJ695" i="2"/>
  <c r="AI696" i="2"/>
  <c r="AJ696" i="2"/>
  <c r="AI697" i="2"/>
  <c r="AJ697" i="2"/>
  <c r="AI698" i="2"/>
  <c r="AJ698" i="2"/>
  <c r="AI699" i="2"/>
  <c r="AJ699" i="2"/>
  <c r="AI700" i="2"/>
  <c r="AJ700" i="2"/>
  <c r="AI701" i="2"/>
  <c r="AJ701" i="2"/>
  <c r="AI702" i="2"/>
  <c r="AJ702" i="2"/>
  <c r="AI703" i="2"/>
  <c r="AJ703" i="2"/>
  <c r="AI704" i="2"/>
  <c r="AJ704" i="2"/>
  <c r="AI705" i="2"/>
  <c r="AJ705" i="2"/>
  <c r="AI706" i="2"/>
  <c r="AJ706" i="2"/>
  <c r="AI707" i="2"/>
  <c r="AJ707" i="2"/>
  <c r="AI708" i="2"/>
  <c r="AJ708" i="2"/>
  <c r="AI709" i="2"/>
  <c r="AJ709" i="2"/>
  <c r="AI710" i="2"/>
  <c r="AJ710" i="2"/>
  <c r="AI711" i="2"/>
  <c r="AJ711" i="2"/>
  <c r="AI712" i="2"/>
  <c r="AJ712" i="2"/>
  <c r="AI713" i="2"/>
  <c r="AJ713" i="2"/>
  <c r="AI714" i="2"/>
  <c r="AJ714" i="2"/>
  <c r="AI715" i="2"/>
  <c r="AJ715" i="2"/>
  <c r="AI716" i="2"/>
  <c r="AJ716" i="2"/>
  <c r="AI717" i="2"/>
  <c r="AJ717" i="2"/>
  <c r="AI718" i="2"/>
  <c r="AJ718" i="2"/>
  <c r="AI719" i="2"/>
  <c r="AJ719" i="2"/>
  <c r="AI720" i="2"/>
  <c r="AJ720" i="2"/>
  <c r="AI721" i="2"/>
  <c r="AJ721" i="2"/>
  <c r="AI722" i="2"/>
  <c r="AJ722" i="2"/>
  <c r="AI723" i="2"/>
  <c r="AJ723" i="2"/>
  <c r="AI724" i="2"/>
  <c r="AJ724" i="2"/>
  <c r="AI725" i="2"/>
  <c r="AJ725" i="2"/>
  <c r="AI726" i="2"/>
  <c r="AJ726" i="2"/>
  <c r="AI727" i="2"/>
  <c r="AJ727" i="2"/>
  <c r="AI728" i="2"/>
  <c r="AJ728" i="2"/>
  <c r="AI729" i="2"/>
  <c r="AJ729" i="2"/>
  <c r="AI730" i="2"/>
  <c r="AJ730" i="2"/>
  <c r="AI731" i="2"/>
  <c r="AJ731" i="2"/>
  <c r="AI732" i="2"/>
  <c r="AJ732" i="2"/>
  <c r="AI733" i="2"/>
  <c r="AJ733" i="2"/>
  <c r="AI734" i="2"/>
  <c r="AJ734" i="2"/>
  <c r="AI735" i="2"/>
  <c r="AJ735" i="2"/>
  <c r="AI736" i="2"/>
  <c r="AJ736" i="2"/>
  <c r="AI737" i="2"/>
  <c r="AJ737" i="2"/>
  <c r="AI738" i="2"/>
  <c r="AJ738" i="2"/>
  <c r="AI739" i="2"/>
  <c r="AJ739" i="2"/>
  <c r="AI740" i="2"/>
  <c r="AJ740" i="2"/>
  <c r="AI741" i="2"/>
  <c r="AJ741" i="2"/>
  <c r="AI742" i="2"/>
  <c r="AJ742" i="2"/>
  <c r="AI743" i="2"/>
  <c r="AJ743" i="2"/>
  <c r="AI744" i="2"/>
  <c r="AJ744" i="2"/>
  <c r="AI745" i="2"/>
  <c r="AJ745" i="2"/>
  <c r="AI746" i="2"/>
  <c r="AJ746" i="2"/>
  <c r="AI747" i="2"/>
  <c r="AJ747" i="2"/>
  <c r="AI748" i="2"/>
  <c r="AJ748" i="2"/>
  <c r="AI749" i="2"/>
  <c r="AJ749" i="2"/>
  <c r="AI750" i="2"/>
  <c r="AJ750" i="2"/>
  <c r="AI751" i="2"/>
  <c r="AJ751" i="2"/>
  <c r="AI752" i="2"/>
  <c r="AJ752" i="2"/>
  <c r="AI753" i="2"/>
  <c r="AJ753" i="2"/>
  <c r="AI754" i="2"/>
  <c r="AJ754" i="2"/>
  <c r="AI755" i="2"/>
  <c r="AJ755" i="2"/>
  <c r="AI756" i="2"/>
  <c r="AJ756" i="2"/>
  <c r="AI757" i="2"/>
  <c r="AJ757" i="2"/>
  <c r="AI758" i="2"/>
  <c r="AJ758" i="2"/>
  <c r="AI759" i="2"/>
  <c r="AJ759" i="2"/>
  <c r="AI760" i="2"/>
  <c r="AJ760" i="2"/>
  <c r="AI761" i="2"/>
  <c r="AJ761" i="2"/>
  <c r="AI762" i="2"/>
  <c r="AJ762" i="2"/>
  <c r="AI763" i="2"/>
  <c r="AJ763" i="2"/>
  <c r="AI764" i="2"/>
  <c r="AJ764" i="2"/>
  <c r="AI765" i="2"/>
  <c r="AJ765" i="2"/>
  <c r="AI766" i="2"/>
  <c r="AJ766" i="2"/>
  <c r="AI767" i="2"/>
  <c r="AJ767" i="2"/>
  <c r="AI768" i="2"/>
  <c r="AJ768" i="2"/>
  <c r="AI769" i="2"/>
  <c r="AJ769" i="2"/>
  <c r="AI770" i="2"/>
  <c r="AJ770" i="2"/>
  <c r="AI771" i="2"/>
  <c r="AJ771" i="2"/>
  <c r="AI772" i="2"/>
  <c r="AJ772" i="2"/>
  <c r="AI773" i="2"/>
  <c r="AJ773" i="2"/>
  <c r="AI774" i="2"/>
  <c r="AJ774" i="2"/>
  <c r="AI775" i="2"/>
  <c r="AJ775" i="2"/>
  <c r="AI776" i="2"/>
  <c r="AJ776" i="2"/>
  <c r="AI777" i="2"/>
  <c r="AJ777" i="2"/>
  <c r="AI778" i="2"/>
  <c r="AJ778" i="2"/>
  <c r="AI779" i="2"/>
  <c r="AJ779" i="2"/>
  <c r="AI780" i="2"/>
  <c r="AJ780" i="2"/>
  <c r="AI781" i="2"/>
  <c r="AJ781" i="2"/>
  <c r="AI782" i="2"/>
  <c r="AJ782" i="2"/>
  <c r="AI783" i="2"/>
  <c r="AJ783" i="2"/>
  <c r="AI784" i="2"/>
  <c r="AJ784" i="2"/>
  <c r="AI785" i="2"/>
  <c r="AJ785" i="2"/>
  <c r="AI786" i="2"/>
  <c r="AJ786" i="2"/>
  <c r="AI787" i="2"/>
  <c r="AJ787" i="2"/>
  <c r="AI788" i="2"/>
  <c r="AJ788" i="2"/>
  <c r="AI789" i="2"/>
  <c r="AJ789" i="2"/>
  <c r="AI790" i="2"/>
  <c r="AJ790" i="2"/>
  <c r="AI791" i="2"/>
  <c r="AJ791" i="2"/>
  <c r="AI792" i="2"/>
  <c r="AJ792" i="2"/>
  <c r="AI793" i="2"/>
  <c r="AJ793" i="2"/>
  <c r="AI794" i="2"/>
  <c r="AJ794" i="2"/>
  <c r="AI795" i="2"/>
  <c r="AJ795" i="2"/>
  <c r="AI796" i="2"/>
  <c r="AJ796" i="2"/>
  <c r="AI797" i="2"/>
  <c r="AJ797" i="2"/>
  <c r="AI798" i="2"/>
  <c r="AJ798" i="2"/>
  <c r="AI799" i="2"/>
  <c r="AJ799" i="2"/>
  <c r="AI800" i="2"/>
  <c r="AJ800" i="2"/>
  <c r="AI801" i="2"/>
  <c r="AJ801" i="2"/>
  <c r="AI802" i="2"/>
  <c r="AJ802" i="2"/>
  <c r="AI803" i="2"/>
  <c r="AJ803" i="2"/>
  <c r="AI804" i="2"/>
  <c r="AJ804" i="2"/>
  <c r="AI805" i="2"/>
  <c r="AJ805" i="2"/>
  <c r="AI806" i="2"/>
  <c r="AJ806" i="2"/>
  <c r="AI807" i="2"/>
  <c r="AJ807" i="2"/>
  <c r="AI808" i="2"/>
  <c r="AJ808" i="2"/>
  <c r="AI809" i="2"/>
  <c r="AJ809" i="2"/>
  <c r="AI810" i="2"/>
  <c r="AJ810" i="2"/>
  <c r="AI811" i="2"/>
  <c r="AJ811" i="2"/>
  <c r="AI812" i="2"/>
  <c r="AJ812" i="2"/>
  <c r="AI813" i="2"/>
  <c r="AJ813" i="2"/>
  <c r="AJ467" i="2"/>
  <c r="AI467" i="2"/>
  <c r="BC954" i="2" l="1"/>
  <c r="BD910" i="2"/>
  <c r="BC821" i="2"/>
  <c r="BC989" i="2"/>
  <c r="BD890" i="2"/>
  <c r="BC893" i="2"/>
  <c r="BD1000" i="2"/>
  <c r="BD1006" i="2"/>
  <c r="BC925" i="2"/>
  <c r="BC900" i="2"/>
  <c r="BD900" i="2"/>
  <c r="BC835" i="2"/>
  <c r="BD835" i="2"/>
  <c r="BC901" i="2"/>
  <c r="BC935" i="2"/>
  <c r="BC897" i="2"/>
  <c r="BC941" i="2"/>
  <c r="BC951" i="2"/>
  <c r="BC936" i="2"/>
  <c r="BC822" i="2"/>
  <c r="BC885" i="2"/>
  <c r="BD993" i="2"/>
  <c r="BC887" i="2"/>
  <c r="BC962" i="2"/>
  <c r="BC997" i="2"/>
  <c r="BD864" i="2"/>
  <c r="BD924" i="2"/>
  <c r="BC820" i="2"/>
  <c r="BC960" i="2"/>
  <c r="BC831" i="2"/>
  <c r="BC898" i="2"/>
  <c r="BC970" i="2"/>
  <c r="BC922" i="2"/>
  <c r="BC846" i="2"/>
  <c r="BD988" i="2"/>
  <c r="BD906" i="2"/>
  <c r="BC945" i="2"/>
  <c r="BC942" i="2"/>
  <c r="BD978" i="2"/>
  <c r="BD959" i="2"/>
  <c r="BD920" i="2"/>
  <c r="BD829" i="2"/>
  <c r="BC999" i="2"/>
  <c r="BD999" i="2"/>
  <c r="BC926" i="2"/>
  <c r="BD968" i="2"/>
  <c r="BD957" i="2"/>
  <c r="BD934" i="2"/>
  <c r="BD856" i="2"/>
  <c r="BC842" i="2"/>
  <c r="BC834" i="2"/>
  <c r="BC973" i="2"/>
  <c r="BD841" i="2"/>
  <c r="BD937" i="2"/>
  <c r="BD948" i="2"/>
  <c r="BD981" i="2"/>
  <c r="BD992" i="2"/>
  <c r="BD904" i="2"/>
  <c r="BD929" i="2"/>
  <c r="BC932" i="2"/>
  <c r="BC1005" i="2"/>
  <c r="BC984" i="2"/>
  <c r="BD950" i="2"/>
  <c r="BC987" i="2"/>
  <c r="BD896" i="2"/>
  <c r="BC1178" i="2"/>
  <c r="BF1178" i="2" s="1"/>
  <c r="BD886" i="2"/>
  <c r="BC877" i="2"/>
  <c r="BD1178" i="2"/>
  <c r="BC848" i="2"/>
  <c r="BD914" i="2"/>
  <c r="BC952" i="2"/>
  <c r="BC830" i="2"/>
  <c r="BD908" i="2"/>
  <c r="BD974" i="2"/>
  <c r="BC833" i="2"/>
  <c r="BE816" i="2"/>
  <c r="BC816" i="2" s="1"/>
  <c r="BD940" i="2"/>
  <c r="BC955" i="2"/>
  <c r="BD868" i="2"/>
  <c r="BC961" i="2"/>
  <c r="BE1001" i="2"/>
  <c r="BE1175" i="2" s="1"/>
  <c r="BD836" i="2"/>
  <c r="BC836" i="2"/>
  <c r="BC847" i="2"/>
  <c r="BD847" i="2"/>
  <c r="BC853" i="2"/>
  <c r="BD853" i="2"/>
  <c r="BD976" i="2"/>
  <c r="BC976" i="2"/>
  <c r="BC845" i="2"/>
  <c r="BD845" i="2"/>
  <c r="BD894" i="2"/>
  <c r="BC894" i="2"/>
  <c r="BC843" i="2"/>
  <c r="BD843" i="2"/>
  <c r="BD964" i="2"/>
  <c r="BC964" i="2"/>
  <c r="BD819" i="2"/>
  <c r="BC819" i="2"/>
  <c r="BC882" i="2"/>
  <c r="BD882" i="2"/>
  <c r="BD828" i="2"/>
  <c r="BC828" i="2"/>
  <c r="BD966" i="2"/>
  <c r="BC966" i="2"/>
  <c r="BC818" i="2"/>
  <c r="BD818" i="2"/>
  <c r="BC967" i="2"/>
  <c r="BD967" i="2"/>
  <c r="BD912" i="2"/>
  <c r="BC912" i="2"/>
  <c r="BD880" i="2"/>
  <c r="BC880" i="2"/>
  <c r="BC844" i="2"/>
  <c r="BD844" i="2"/>
  <c r="BC979" i="2"/>
  <c r="BD979" i="2"/>
  <c r="BD883" i="2"/>
  <c r="BC883" i="2"/>
  <c r="BC827" i="2"/>
  <c r="BD827" i="2"/>
  <c r="BC995" i="2"/>
  <c r="BD995" i="2"/>
  <c r="BD916" i="2"/>
  <c r="BC916" i="2"/>
  <c r="BC953" i="2"/>
  <c r="BD953" i="2"/>
  <c r="BD895" i="2"/>
  <c r="BC895" i="2"/>
  <c r="BC861" i="2"/>
  <c r="BD861" i="2"/>
  <c r="BD963" i="2"/>
  <c r="BC963" i="2"/>
  <c r="BC873" i="2"/>
  <c r="BD873" i="2"/>
  <c r="BC865" i="2"/>
  <c r="BD865" i="2"/>
  <c r="BD888" i="2"/>
  <c r="BC888" i="2"/>
  <c r="BC858" i="2"/>
  <c r="BD858" i="2"/>
  <c r="BD851" i="2"/>
  <c r="BC851" i="2"/>
  <c r="BD975" i="2"/>
  <c r="BC975" i="2"/>
  <c r="BC860" i="2"/>
  <c r="BD860" i="2"/>
  <c r="BC837" i="2"/>
  <c r="BD837" i="2"/>
  <c r="BD825" i="2"/>
  <c r="BC825" i="2"/>
  <c r="BD958" i="2"/>
  <c r="BC958" i="2"/>
  <c r="AK733" i="2"/>
  <c r="BC879" i="2"/>
  <c r="BD879" i="2"/>
  <c r="BC817" i="2"/>
  <c r="BD817" i="2"/>
  <c r="BC902" i="2"/>
  <c r="BD902" i="2"/>
  <c r="BC881" i="2"/>
  <c r="BD881" i="2"/>
  <c r="BC918" i="2"/>
  <c r="BD918" i="2"/>
  <c r="BD977" i="2"/>
  <c r="BC977" i="2"/>
  <c r="BD823" i="2"/>
  <c r="BC823" i="2"/>
  <c r="BC946" i="2"/>
  <c r="BD946" i="2"/>
  <c r="BD969" i="2"/>
  <c r="BC969" i="2"/>
  <c r="BD971" i="2"/>
  <c r="BC971" i="2"/>
  <c r="BD1003" i="2"/>
  <c r="BC1003" i="2"/>
  <c r="BD826" i="2"/>
  <c r="BC826" i="2"/>
  <c r="BC852" i="2"/>
  <c r="BD852" i="2"/>
  <c r="BD840" i="2"/>
  <c r="BC840" i="2"/>
  <c r="AK486" i="2"/>
  <c r="AK478" i="2"/>
  <c r="AK470" i="2"/>
  <c r="AK739" i="2"/>
  <c r="AK691" i="2"/>
  <c r="AK659" i="2"/>
  <c r="AK635" i="2"/>
  <c r="AK631" i="2"/>
  <c r="AK595" i="2"/>
  <c r="AK682" i="2"/>
  <c r="AK674" i="2"/>
  <c r="AK650" i="2"/>
  <c r="AK642" i="2"/>
  <c r="AK496" i="2"/>
  <c r="AK488" i="2"/>
  <c r="AK480" i="2"/>
  <c r="AK476" i="2"/>
  <c r="AK792" i="2"/>
  <c r="AK784" i="2"/>
  <c r="AK776" i="2"/>
  <c r="AK760" i="2"/>
  <c r="AK752" i="2"/>
  <c r="AK538" i="2"/>
  <c r="AK653" i="2"/>
  <c r="AK649" i="2"/>
  <c r="AK645" i="2"/>
  <c r="AK637" i="2"/>
  <c r="AK629" i="2"/>
  <c r="AK625" i="2"/>
  <c r="AK621" i="2"/>
  <c r="AK617" i="2"/>
  <c r="AK605" i="2"/>
  <c r="AK541" i="2"/>
  <c r="AK527" i="2"/>
  <c r="AK523" i="2"/>
  <c r="AK519" i="2"/>
  <c r="AK507" i="2"/>
  <c r="AK503" i="2"/>
  <c r="AK803" i="2"/>
  <c r="AK520" i="2"/>
  <c r="AK467" i="2"/>
  <c r="AK787" i="2"/>
  <c r="AK755" i="2"/>
  <c r="AK751" i="2"/>
  <c r="AK627" i="2"/>
  <c r="AK580" i="2"/>
  <c r="AK536" i="2"/>
  <c r="AK622" i="2"/>
  <c r="AK571" i="2"/>
  <c r="AK567" i="2"/>
  <c r="AK563" i="2"/>
  <c r="AK551" i="2"/>
  <c r="AK782" i="2"/>
  <c r="AK805" i="2"/>
  <c r="AK734" i="2"/>
  <c r="AK790" i="2"/>
  <c r="AK753" i="2"/>
  <c r="AK562" i="2"/>
  <c r="AK558" i="2"/>
  <c r="AK813" i="2"/>
  <c r="AK789" i="2"/>
  <c r="AK765" i="2"/>
  <c r="AK757" i="2"/>
  <c r="AK749" i="2"/>
  <c r="AK808" i="2"/>
  <c r="AK701" i="2"/>
  <c r="AK693" i="2"/>
  <c r="AK689" i="2"/>
  <c r="AK685" i="2"/>
  <c r="AK681" i="2"/>
  <c r="AK677" i="2"/>
  <c r="AK669" i="2"/>
  <c r="AK657" i="2"/>
  <c r="AK613" i="2"/>
  <c r="AK597" i="2"/>
  <c r="AK573" i="2"/>
  <c r="AK565" i="2"/>
  <c r="AK528" i="2"/>
  <c r="AK778" i="2"/>
  <c r="AK712" i="2"/>
  <c r="AK704" i="2"/>
  <c r="AK680" i="2"/>
  <c r="AK672" i="2"/>
  <c r="AK648" i="2"/>
  <c r="AK640" i="2"/>
  <c r="AK747" i="2"/>
  <c r="AK773" i="2"/>
  <c r="AK811" i="2"/>
  <c r="AK772" i="2"/>
  <c r="AK768" i="2"/>
  <c r="AK745" i="2"/>
  <c r="AK741" i="2"/>
  <c r="AK714" i="2"/>
  <c r="AK710" i="2"/>
  <c r="AK706" i="2"/>
  <c r="AK702" i="2"/>
  <c r="AK662" i="2"/>
  <c r="AK603" i="2"/>
  <c r="AK599" i="2"/>
  <c r="AK522" i="2"/>
  <c r="AK502" i="2"/>
  <c r="AK491" i="2"/>
  <c r="AK487" i="2"/>
  <c r="AK483" i="2"/>
  <c r="AK475" i="2"/>
  <c r="AK797" i="2"/>
  <c r="AK786" i="2"/>
  <c r="AK771" i="2"/>
  <c r="AK744" i="2"/>
  <c r="AK725" i="2"/>
  <c r="AK661" i="2"/>
  <c r="AK554" i="2"/>
  <c r="AK539" i="2"/>
  <c r="AK535" i="2"/>
  <c r="AK529" i="2"/>
  <c r="AK517" i="2"/>
  <c r="AK469" i="2"/>
  <c r="AK781" i="2"/>
  <c r="AK762" i="2"/>
  <c r="AK735" i="2"/>
  <c r="AK668" i="2"/>
  <c r="AK593" i="2"/>
  <c r="AK589" i="2"/>
  <c r="AK585" i="2"/>
  <c r="AK581" i="2"/>
  <c r="AK561" i="2"/>
  <c r="AK557" i="2"/>
  <c r="AK533" i="2"/>
  <c r="AK504" i="2"/>
  <c r="AK800" i="2"/>
  <c r="AK788" i="2"/>
  <c r="AK731" i="2"/>
  <c r="AK727" i="2"/>
  <c r="AK723" i="2"/>
  <c r="AK715" i="2"/>
  <c r="AK707" i="2"/>
  <c r="AK703" i="2"/>
  <c r="AK612" i="2"/>
  <c r="AK807" i="2"/>
  <c r="AK796" i="2"/>
  <c r="AK770" i="2"/>
  <c r="AK699" i="2"/>
  <c r="AK695" i="2"/>
  <c r="AK676" i="2"/>
  <c r="AK619" i="2"/>
  <c r="AK611" i="2"/>
  <c r="AK607" i="2"/>
  <c r="AK596" i="2"/>
  <c r="AK584" i="2"/>
  <c r="AK576" i="2"/>
  <c r="AK569" i="2"/>
  <c r="AK550" i="2"/>
  <c r="AK546" i="2"/>
  <c r="AK542" i="2"/>
  <c r="AK498" i="2"/>
  <c r="AK472" i="2"/>
  <c r="AK795" i="2"/>
  <c r="AK736" i="2"/>
  <c r="AK683" i="2"/>
  <c r="AK675" i="2"/>
  <c r="AK671" i="2"/>
  <c r="AK660" i="2"/>
  <c r="AK618" i="2"/>
  <c r="AK610" i="2"/>
  <c r="AK572" i="2"/>
  <c r="AK564" i="2"/>
  <c r="AK553" i="2"/>
  <c r="AK549" i="2"/>
  <c r="AK524" i="2"/>
  <c r="AK505" i="2"/>
  <c r="AK501" i="2"/>
  <c r="AK497" i="2"/>
  <c r="AK490" i="2"/>
  <c r="AK798" i="2"/>
  <c r="AK780" i="2"/>
  <c r="AK761" i="2"/>
  <c r="AK743" i="2"/>
  <c r="AK721" i="2"/>
  <c r="AK717" i="2"/>
  <c r="AK713" i="2"/>
  <c r="AK709" i="2"/>
  <c r="AK686" i="2"/>
  <c r="AK667" i="2"/>
  <c r="AK663" i="2"/>
  <c r="AK644" i="2"/>
  <c r="AK587" i="2"/>
  <c r="AK579" i="2"/>
  <c r="AK575" i="2"/>
  <c r="AK556" i="2"/>
  <c r="AK552" i="2"/>
  <c r="AK537" i="2"/>
  <c r="AK512" i="2"/>
  <c r="AK508" i="2"/>
  <c r="AK806" i="2"/>
  <c r="AK474" i="2"/>
  <c r="AK779" i="2"/>
  <c r="AK742" i="2"/>
  <c r="AK708" i="2"/>
  <c r="AK651" i="2"/>
  <c r="AK643" i="2"/>
  <c r="AK639" i="2"/>
  <c r="AK628" i="2"/>
  <c r="AK616" i="2"/>
  <c r="AK608" i="2"/>
  <c r="AK586" i="2"/>
  <c r="AK582" i="2"/>
  <c r="AK578" i="2"/>
  <c r="AK574" i="2"/>
  <c r="AK530" i="2"/>
  <c r="AK515" i="2"/>
  <c r="AK499" i="2"/>
  <c r="AK492" i="2"/>
  <c r="AK481" i="2"/>
  <c r="AK769" i="2"/>
  <c r="AK763" i="2"/>
  <c r="AK654" i="2"/>
  <c r="AK518" i="2"/>
  <c r="AK468" i="2"/>
  <c r="AK774" i="2"/>
  <c r="AK764" i="2"/>
  <c r="AK588" i="2"/>
  <c r="AK570" i="2"/>
  <c r="AK566" i="2"/>
  <c r="AK559" i="2"/>
  <c r="AK545" i="2"/>
  <c r="AK534" i="2"/>
  <c r="AK525" i="2"/>
  <c r="AK511" i="2"/>
  <c r="AK500" i="2"/>
  <c r="AK493" i="2"/>
  <c r="AK479" i="2"/>
  <c r="AK804" i="2"/>
  <c r="AK794" i="2"/>
  <c r="AK777" i="2"/>
  <c r="AK767" i="2"/>
  <c r="AK750" i="2"/>
  <c r="AK740" i="2"/>
  <c r="AK730" i="2"/>
  <c r="AK726" i="2"/>
  <c r="AK719" i="2"/>
  <c r="AK705" i="2"/>
  <c r="AK698" i="2"/>
  <c r="AK694" i="2"/>
  <c r="AK687" i="2"/>
  <c r="AK673" i="2"/>
  <c r="AK666" i="2"/>
  <c r="AK655" i="2"/>
  <c r="AK641" i="2"/>
  <c r="AK634" i="2"/>
  <c r="AK630" i="2"/>
  <c r="AK623" i="2"/>
  <c r="AK609" i="2"/>
  <c r="AK602" i="2"/>
  <c r="AK598" i="2"/>
  <c r="AK591" i="2"/>
  <c r="AK577" i="2"/>
  <c r="AK555" i="2"/>
  <c r="AK548" i="2"/>
  <c r="AK544" i="2"/>
  <c r="AK521" i="2"/>
  <c r="AK514" i="2"/>
  <c r="AK510" i="2"/>
  <c r="AK489" i="2"/>
  <c r="AK482" i="2"/>
  <c r="AK485" i="2"/>
  <c r="AK471" i="2"/>
  <c r="AK791" i="2"/>
  <c r="AK754" i="2"/>
  <c r="AK652" i="2"/>
  <c r="AK620" i="2"/>
  <c r="AK810" i="2"/>
  <c r="AK793" i="2"/>
  <c r="AK783" i="2"/>
  <c r="AK766" i="2"/>
  <c r="AK756" i="2"/>
  <c r="AK746" i="2"/>
  <c r="AK729" i="2"/>
  <c r="AK722" i="2"/>
  <c r="AK718" i="2"/>
  <c r="AK711" i="2"/>
  <c r="AK697" i="2"/>
  <c r="AK690" i="2"/>
  <c r="AK679" i="2"/>
  <c r="AK665" i="2"/>
  <c r="AK658" i="2"/>
  <c r="AK647" i="2"/>
  <c r="AK633" i="2"/>
  <c r="AK626" i="2"/>
  <c r="AK615" i="2"/>
  <c r="AK601" i="2"/>
  <c r="AK594" i="2"/>
  <c r="AK590" i="2"/>
  <c r="AK583" i="2"/>
  <c r="AK568" i="2"/>
  <c r="AK547" i="2"/>
  <c r="AK540" i="2"/>
  <c r="AK513" i="2"/>
  <c r="AK506" i="2"/>
  <c r="AK801" i="2"/>
  <c r="AK737" i="2"/>
  <c r="AK716" i="2"/>
  <c r="AK759" i="2"/>
  <c r="AK732" i="2"/>
  <c r="AK728" i="2"/>
  <c r="AK700" i="2"/>
  <c r="AK696" i="2"/>
  <c r="AK678" i="2"/>
  <c r="AK664" i="2"/>
  <c r="AK646" i="2"/>
  <c r="AK636" i="2"/>
  <c r="AK632" i="2"/>
  <c r="AK614" i="2"/>
  <c r="AK604" i="2"/>
  <c r="AK600" i="2"/>
  <c r="AK543" i="2"/>
  <c r="AK516" i="2"/>
  <c r="AK509" i="2"/>
  <c r="AK495" i="2"/>
  <c r="AK484" i="2"/>
  <c r="AK477" i="2"/>
  <c r="AK809" i="2"/>
  <c r="AK799" i="2"/>
  <c r="AK560" i="2"/>
  <c r="AK526" i="2"/>
  <c r="AK494" i="2"/>
  <c r="AK473" i="2"/>
  <c r="AK684" i="2"/>
  <c r="AK812" i="2"/>
  <c r="AK802" i="2"/>
  <c r="AK785" i="2"/>
  <c r="AK775" i="2"/>
  <c r="AK758" i="2"/>
  <c r="AK748" i="2"/>
  <c r="AK738" i="2"/>
  <c r="AK724" i="2"/>
  <c r="AK720" i="2"/>
  <c r="AK692" i="2"/>
  <c r="AK688" i="2"/>
  <c r="AK670" i="2"/>
  <c r="AK656" i="2"/>
  <c r="AK638" i="2"/>
  <c r="AK624" i="2"/>
  <c r="AK606" i="2"/>
  <c r="AK592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5" i="2"/>
  <c r="I734" i="2"/>
  <c r="I736" i="2"/>
  <c r="I738" i="2"/>
  <c r="I737" i="2"/>
  <c r="I739" i="2"/>
  <c r="I740" i="2"/>
  <c r="I741" i="2"/>
  <c r="I742" i="2"/>
  <c r="I743" i="2"/>
  <c r="I744" i="2"/>
  <c r="I745" i="2"/>
  <c r="I746" i="2"/>
  <c r="I747" i="2"/>
  <c r="I748" i="2"/>
  <c r="I750" i="2"/>
  <c r="I749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6" i="2"/>
  <c r="I765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467" i="2"/>
  <c r="Y736" i="2"/>
  <c r="Z736" i="2"/>
  <c r="AA736" i="2"/>
  <c r="AB736" i="2"/>
  <c r="AC736" i="2"/>
  <c r="AD736" i="2"/>
  <c r="Y739" i="2"/>
  <c r="Z739" i="2"/>
  <c r="AA739" i="2"/>
  <c r="AB739" i="2"/>
  <c r="AC739" i="2"/>
  <c r="AD739" i="2"/>
  <c r="Y740" i="2"/>
  <c r="Z740" i="2"/>
  <c r="AA740" i="2"/>
  <c r="AB740" i="2"/>
  <c r="AC740" i="2"/>
  <c r="AD740" i="2"/>
  <c r="Y719" i="2"/>
  <c r="Z719" i="2"/>
  <c r="AA719" i="2"/>
  <c r="AB719" i="2"/>
  <c r="AC719" i="2"/>
  <c r="AD719" i="2"/>
  <c r="Y720" i="2"/>
  <c r="Z720" i="2"/>
  <c r="AA720" i="2"/>
  <c r="AB720" i="2"/>
  <c r="AC720" i="2"/>
  <c r="AD720" i="2"/>
  <c r="Y729" i="2"/>
  <c r="Z729" i="2"/>
  <c r="AA729" i="2"/>
  <c r="AB729" i="2"/>
  <c r="AC729" i="2"/>
  <c r="AD729" i="2"/>
  <c r="Y665" i="2"/>
  <c r="Z665" i="2"/>
  <c r="AA665" i="2"/>
  <c r="AB665" i="2"/>
  <c r="AC665" i="2"/>
  <c r="AD665" i="2"/>
  <c r="Y666" i="2"/>
  <c r="Z666" i="2"/>
  <c r="AA666" i="2"/>
  <c r="AB666" i="2"/>
  <c r="AC666" i="2"/>
  <c r="AD666" i="2"/>
  <c r="Y668" i="2"/>
  <c r="Z668" i="2"/>
  <c r="AA668" i="2"/>
  <c r="AB668" i="2"/>
  <c r="AC668" i="2"/>
  <c r="AD668" i="2"/>
  <c r="Y712" i="2"/>
  <c r="Z712" i="2"/>
  <c r="AA712" i="2"/>
  <c r="AB712" i="2"/>
  <c r="AC712" i="2"/>
  <c r="AD712" i="2"/>
  <c r="Y714" i="2"/>
  <c r="Z714" i="2"/>
  <c r="AA714" i="2"/>
  <c r="AB714" i="2"/>
  <c r="AC714" i="2"/>
  <c r="AD714" i="2"/>
  <c r="Y715" i="2"/>
  <c r="Z715" i="2"/>
  <c r="AA715" i="2"/>
  <c r="AB715" i="2"/>
  <c r="AC715" i="2"/>
  <c r="AD715" i="2"/>
  <c r="Y717" i="2"/>
  <c r="Z717" i="2"/>
  <c r="AA717" i="2"/>
  <c r="AB717" i="2"/>
  <c r="AC717" i="2"/>
  <c r="AD717" i="2"/>
  <c r="Y724" i="2"/>
  <c r="Z724" i="2"/>
  <c r="AA724" i="2"/>
  <c r="AB724" i="2"/>
  <c r="AC724" i="2"/>
  <c r="AD724" i="2"/>
  <c r="Y725" i="2"/>
  <c r="Z725" i="2"/>
  <c r="AA725" i="2"/>
  <c r="AB725" i="2"/>
  <c r="AC725" i="2"/>
  <c r="AD725" i="2"/>
  <c r="Y726" i="2"/>
  <c r="Z726" i="2"/>
  <c r="AA726" i="2"/>
  <c r="AB726" i="2"/>
  <c r="AC726" i="2"/>
  <c r="AD726" i="2"/>
  <c r="Y727" i="2"/>
  <c r="Z727" i="2"/>
  <c r="AA727" i="2"/>
  <c r="AB727" i="2"/>
  <c r="AC727" i="2"/>
  <c r="AD727" i="2"/>
  <c r="Y738" i="2"/>
  <c r="Z738" i="2"/>
  <c r="AA738" i="2"/>
  <c r="AB738" i="2"/>
  <c r="AC738" i="2"/>
  <c r="AD738" i="2"/>
  <c r="Y737" i="2"/>
  <c r="Z737" i="2"/>
  <c r="AA737" i="2"/>
  <c r="AB737" i="2"/>
  <c r="AC737" i="2"/>
  <c r="AD737" i="2"/>
  <c r="Y742" i="2"/>
  <c r="Z742" i="2"/>
  <c r="AA742" i="2"/>
  <c r="AB742" i="2"/>
  <c r="AC742" i="2"/>
  <c r="AD742" i="2"/>
  <c r="Y743" i="2"/>
  <c r="Z743" i="2"/>
  <c r="AA743" i="2"/>
  <c r="AB743" i="2"/>
  <c r="AC743" i="2"/>
  <c r="AD743" i="2"/>
  <c r="Y744" i="2"/>
  <c r="Z744" i="2"/>
  <c r="AA744" i="2"/>
  <c r="AB744" i="2"/>
  <c r="AC744" i="2"/>
  <c r="AD744" i="2"/>
  <c r="Y745" i="2"/>
  <c r="Z745" i="2"/>
  <c r="AA745" i="2"/>
  <c r="AB745" i="2"/>
  <c r="AC745" i="2"/>
  <c r="AD745" i="2"/>
  <c r="Y746" i="2"/>
  <c r="Z746" i="2"/>
  <c r="AA746" i="2"/>
  <c r="AB746" i="2"/>
  <c r="AC746" i="2"/>
  <c r="AD746" i="2"/>
  <c r="Y747" i="2"/>
  <c r="Z747" i="2"/>
  <c r="AA747" i="2"/>
  <c r="AB747" i="2"/>
  <c r="AC747" i="2"/>
  <c r="AD747" i="2"/>
  <c r="Y748" i="2"/>
  <c r="Z748" i="2"/>
  <c r="AA748" i="2"/>
  <c r="AB748" i="2"/>
  <c r="AC748" i="2"/>
  <c r="AD748" i="2"/>
  <c r="Y750" i="2"/>
  <c r="Z750" i="2"/>
  <c r="AA750" i="2"/>
  <c r="AB750" i="2"/>
  <c r="AC750" i="2"/>
  <c r="AD750" i="2"/>
  <c r="Y749" i="2"/>
  <c r="Z749" i="2"/>
  <c r="AA749" i="2"/>
  <c r="AB749" i="2"/>
  <c r="AC749" i="2"/>
  <c r="AD749" i="2"/>
  <c r="Y751" i="2"/>
  <c r="Z751" i="2"/>
  <c r="AA751" i="2"/>
  <c r="AB751" i="2"/>
  <c r="AC751" i="2"/>
  <c r="AD751" i="2"/>
  <c r="Y752" i="2"/>
  <c r="Z752" i="2"/>
  <c r="AA752" i="2"/>
  <c r="AB752" i="2"/>
  <c r="AC752" i="2"/>
  <c r="AD752" i="2"/>
  <c r="Y753" i="2"/>
  <c r="Z753" i="2"/>
  <c r="AA753" i="2"/>
  <c r="AB753" i="2"/>
  <c r="AC753" i="2"/>
  <c r="AD753" i="2"/>
  <c r="Y754" i="2"/>
  <c r="Z754" i="2"/>
  <c r="AA754" i="2"/>
  <c r="AB754" i="2"/>
  <c r="AC754" i="2"/>
  <c r="AD754" i="2"/>
  <c r="Y757" i="2"/>
  <c r="Z757" i="2"/>
  <c r="AA757" i="2"/>
  <c r="AB757" i="2"/>
  <c r="AC757" i="2"/>
  <c r="AD757" i="2"/>
  <c r="Y758" i="2"/>
  <c r="Z758" i="2"/>
  <c r="AA758" i="2"/>
  <c r="AB758" i="2"/>
  <c r="AC758" i="2"/>
  <c r="AD758" i="2"/>
  <c r="Y759" i="2"/>
  <c r="Z759" i="2"/>
  <c r="AA759" i="2"/>
  <c r="AB759" i="2"/>
  <c r="AC759" i="2"/>
  <c r="AD759" i="2"/>
  <c r="Y760" i="2"/>
  <c r="Z760" i="2"/>
  <c r="AA760" i="2"/>
  <c r="AB760" i="2"/>
  <c r="AC760" i="2"/>
  <c r="AD760" i="2"/>
  <c r="Y762" i="2"/>
  <c r="Z762" i="2"/>
  <c r="AA762" i="2"/>
  <c r="AB762" i="2"/>
  <c r="AC762" i="2"/>
  <c r="AD762" i="2"/>
  <c r="Y764" i="2"/>
  <c r="Z764" i="2"/>
  <c r="AA764" i="2"/>
  <c r="AB764" i="2"/>
  <c r="AC764" i="2"/>
  <c r="AD764" i="2"/>
  <c r="Y791" i="2"/>
  <c r="Z791" i="2"/>
  <c r="AA791" i="2"/>
  <c r="AB791" i="2"/>
  <c r="AC791" i="2"/>
  <c r="AD791" i="2"/>
  <c r="Y792" i="2"/>
  <c r="Z792" i="2"/>
  <c r="AA792" i="2"/>
  <c r="AB792" i="2"/>
  <c r="AC792" i="2"/>
  <c r="AD792" i="2"/>
  <c r="Y674" i="2"/>
  <c r="Z674" i="2"/>
  <c r="AA674" i="2"/>
  <c r="AB674" i="2"/>
  <c r="AC674" i="2"/>
  <c r="AD674" i="2"/>
  <c r="Y675" i="2"/>
  <c r="Z675" i="2"/>
  <c r="AA675" i="2"/>
  <c r="AB675" i="2"/>
  <c r="AC675" i="2"/>
  <c r="AD675" i="2"/>
  <c r="Y676" i="2"/>
  <c r="Z676" i="2"/>
  <c r="AA676" i="2"/>
  <c r="AB676" i="2"/>
  <c r="AC676" i="2"/>
  <c r="AD676" i="2"/>
  <c r="Y710" i="2"/>
  <c r="Z710" i="2"/>
  <c r="AA710" i="2"/>
  <c r="AB710" i="2"/>
  <c r="AC710" i="2"/>
  <c r="AD710" i="2"/>
  <c r="Y718" i="2"/>
  <c r="Z718" i="2"/>
  <c r="AA718" i="2"/>
  <c r="AB718" i="2"/>
  <c r="AC718" i="2"/>
  <c r="AD718" i="2"/>
  <c r="Y721" i="2"/>
  <c r="Z721" i="2"/>
  <c r="AA721" i="2"/>
  <c r="AB721" i="2"/>
  <c r="AC721" i="2"/>
  <c r="AD721" i="2"/>
  <c r="Y728" i="2"/>
  <c r="Z728" i="2"/>
  <c r="AA728" i="2"/>
  <c r="AB728" i="2"/>
  <c r="AC728" i="2"/>
  <c r="AD728" i="2"/>
  <c r="Y730" i="2"/>
  <c r="Z730" i="2"/>
  <c r="AA730" i="2"/>
  <c r="AB730" i="2"/>
  <c r="AC730" i="2"/>
  <c r="AD730" i="2"/>
  <c r="Y763" i="2"/>
  <c r="Z763" i="2"/>
  <c r="AA763" i="2"/>
  <c r="AB763" i="2"/>
  <c r="AC763" i="2"/>
  <c r="AD763" i="2"/>
  <c r="Y770" i="2"/>
  <c r="Z770" i="2"/>
  <c r="AA770" i="2"/>
  <c r="AB770" i="2"/>
  <c r="AC770" i="2"/>
  <c r="AD770" i="2"/>
  <c r="Y771" i="2"/>
  <c r="Z771" i="2"/>
  <c r="AA771" i="2"/>
  <c r="AB771" i="2"/>
  <c r="AC771" i="2"/>
  <c r="AD771" i="2"/>
  <c r="Y772" i="2"/>
  <c r="Z772" i="2"/>
  <c r="AA772" i="2"/>
  <c r="AB772" i="2"/>
  <c r="AC772" i="2"/>
  <c r="AD772" i="2"/>
  <c r="Y773" i="2"/>
  <c r="Z773" i="2"/>
  <c r="AA773" i="2"/>
  <c r="AB773" i="2"/>
  <c r="AC773" i="2"/>
  <c r="AD773" i="2"/>
  <c r="Y774" i="2"/>
  <c r="Z774" i="2"/>
  <c r="AA774" i="2"/>
  <c r="AB774" i="2"/>
  <c r="AC774" i="2"/>
  <c r="AD774" i="2"/>
  <c r="Y783" i="2"/>
  <c r="Z783" i="2"/>
  <c r="AA783" i="2"/>
  <c r="AB783" i="2"/>
  <c r="AC783" i="2"/>
  <c r="AD783" i="2"/>
  <c r="Y784" i="2"/>
  <c r="Z784" i="2"/>
  <c r="AA784" i="2"/>
  <c r="AB784" i="2"/>
  <c r="AC784" i="2"/>
  <c r="AD784" i="2"/>
  <c r="Y785" i="2"/>
  <c r="Z785" i="2"/>
  <c r="AA785" i="2"/>
  <c r="AB785" i="2"/>
  <c r="AC785" i="2"/>
  <c r="AD785" i="2"/>
  <c r="Y787" i="2"/>
  <c r="Z787" i="2"/>
  <c r="AA787" i="2"/>
  <c r="AB787" i="2"/>
  <c r="AC787" i="2"/>
  <c r="AD787" i="2"/>
  <c r="Y788" i="2"/>
  <c r="Z788" i="2"/>
  <c r="AA788" i="2"/>
  <c r="AB788" i="2"/>
  <c r="AC788" i="2"/>
  <c r="AD788" i="2"/>
  <c r="Y669" i="2"/>
  <c r="Z669" i="2"/>
  <c r="AA669" i="2"/>
  <c r="AB669" i="2"/>
  <c r="AC669" i="2"/>
  <c r="AD669" i="2"/>
  <c r="Y755" i="2"/>
  <c r="Z755" i="2"/>
  <c r="AA755" i="2"/>
  <c r="AB755" i="2"/>
  <c r="AC755" i="2"/>
  <c r="AD755" i="2"/>
  <c r="Y756" i="2"/>
  <c r="Z756" i="2"/>
  <c r="AA756" i="2"/>
  <c r="AB756" i="2"/>
  <c r="AC756" i="2"/>
  <c r="AD756" i="2"/>
  <c r="Y766" i="2"/>
  <c r="Z766" i="2"/>
  <c r="AA766" i="2"/>
  <c r="AB766" i="2"/>
  <c r="AC766" i="2"/>
  <c r="AD766" i="2"/>
  <c r="Y765" i="2"/>
  <c r="Z765" i="2"/>
  <c r="AA765" i="2"/>
  <c r="AB765" i="2"/>
  <c r="AC765" i="2"/>
  <c r="AD765" i="2"/>
  <c r="Y769" i="2"/>
  <c r="Z769" i="2"/>
  <c r="AA769" i="2"/>
  <c r="AB769" i="2"/>
  <c r="AC769" i="2"/>
  <c r="AD769" i="2"/>
  <c r="Y789" i="2"/>
  <c r="Z789" i="2"/>
  <c r="AA789" i="2"/>
  <c r="AB789" i="2"/>
  <c r="AC789" i="2"/>
  <c r="AD789" i="2"/>
  <c r="Y790" i="2"/>
  <c r="Z790" i="2"/>
  <c r="AA790" i="2"/>
  <c r="AB790" i="2"/>
  <c r="AC790" i="2"/>
  <c r="AD790" i="2"/>
  <c r="Y670" i="2"/>
  <c r="Z670" i="2"/>
  <c r="AA670" i="2"/>
  <c r="AB670" i="2"/>
  <c r="AC670" i="2"/>
  <c r="AD670" i="2"/>
  <c r="Y671" i="2"/>
  <c r="Z671" i="2"/>
  <c r="AA671" i="2"/>
  <c r="AB671" i="2"/>
  <c r="AC671" i="2"/>
  <c r="AD671" i="2"/>
  <c r="Y672" i="2"/>
  <c r="Z672" i="2"/>
  <c r="AA672" i="2"/>
  <c r="AB672" i="2"/>
  <c r="AC672" i="2"/>
  <c r="AD672" i="2"/>
  <c r="Y673" i="2"/>
  <c r="Z673" i="2"/>
  <c r="AA673" i="2"/>
  <c r="AB673" i="2"/>
  <c r="AC673" i="2"/>
  <c r="AD673" i="2"/>
  <c r="Y801" i="2"/>
  <c r="Z801" i="2"/>
  <c r="AA801" i="2"/>
  <c r="AB801" i="2"/>
  <c r="AC801" i="2"/>
  <c r="AD801" i="2"/>
  <c r="Y802" i="2"/>
  <c r="Z802" i="2"/>
  <c r="AA802" i="2"/>
  <c r="AB802" i="2"/>
  <c r="AC802" i="2"/>
  <c r="AD802" i="2"/>
  <c r="Y803" i="2"/>
  <c r="Z803" i="2"/>
  <c r="AA803" i="2"/>
  <c r="AB803" i="2"/>
  <c r="AC803" i="2"/>
  <c r="AD803" i="2"/>
  <c r="Y804" i="2"/>
  <c r="Z804" i="2"/>
  <c r="AA804" i="2"/>
  <c r="AB804" i="2"/>
  <c r="AC804" i="2"/>
  <c r="AD804" i="2"/>
  <c r="Y805" i="2"/>
  <c r="Z805" i="2"/>
  <c r="AA805" i="2"/>
  <c r="AB805" i="2"/>
  <c r="AC805" i="2"/>
  <c r="AD805" i="2"/>
  <c r="Y811" i="2"/>
  <c r="Z811" i="2"/>
  <c r="AA811" i="2"/>
  <c r="AB811" i="2"/>
  <c r="AC811" i="2"/>
  <c r="AD811" i="2"/>
  <c r="Y793" i="2"/>
  <c r="Z793" i="2"/>
  <c r="AA793" i="2"/>
  <c r="AB793" i="2"/>
  <c r="AC793" i="2"/>
  <c r="AD793" i="2"/>
  <c r="Y794" i="2"/>
  <c r="Z794" i="2"/>
  <c r="AA794" i="2"/>
  <c r="AB794" i="2"/>
  <c r="AC794" i="2"/>
  <c r="AD794" i="2"/>
  <c r="Y795" i="2"/>
  <c r="Z795" i="2"/>
  <c r="AA795" i="2"/>
  <c r="AB795" i="2"/>
  <c r="AC795" i="2"/>
  <c r="AD795" i="2"/>
  <c r="Y796" i="2"/>
  <c r="Z796" i="2"/>
  <c r="AA796" i="2"/>
  <c r="AB796" i="2"/>
  <c r="AC796" i="2"/>
  <c r="AD796" i="2"/>
  <c r="Y806" i="2"/>
  <c r="Z806" i="2"/>
  <c r="AA806" i="2"/>
  <c r="AB806" i="2"/>
  <c r="AC806" i="2"/>
  <c r="AD806" i="2"/>
  <c r="Y808" i="2"/>
  <c r="Z808" i="2"/>
  <c r="AA808" i="2"/>
  <c r="AB808" i="2"/>
  <c r="AC808" i="2"/>
  <c r="AD808" i="2"/>
  <c r="Y809" i="2"/>
  <c r="Z809" i="2"/>
  <c r="AA809" i="2"/>
  <c r="AB809" i="2"/>
  <c r="AC809" i="2"/>
  <c r="AD809" i="2"/>
  <c r="Y797" i="2"/>
  <c r="Z797" i="2"/>
  <c r="AA797" i="2"/>
  <c r="AB797" i="2"/>
  <c r="AC797" i="2"/>
  <c r="AD797" i="2"/>
  <c r="Y798" i="2"/>
  <c r="Z798" i="2"/>
  <c r="AA798" i="2"/>
  <c r="AB798" i="2"/>
  <c r="AC798" i="2"/>
  <c r="AD798" i="2"/>
  <c r="Y799" i="2"/>
  <c r="Z799" i="2"/>
  <c r="AA799" i="2"/>
  <c r="AB799" i="2"/>
  <c r="AC799" i="2"/>
  <c r="AD799" i="2"/>
  <c r="Y800" i="2"/>
  <c r="Z800" i="2"/>
  <c r="AA800" i="2"/>
  <c r="AB800" i="2"/>
  <c r="AC800" i="2"/>
  <c r="AD800" i="2"/>
  <c r="Y812" i="2"/>
  <c r="Z812" i="2"/>
  <c r="AA812" i="2"/>
  <c r="AB812" i="2"/>
  <c r="AC812" i="2"/>
  <c r="AD812" i="2"/>
  <c r="Y813" i="2"/>
  <c r="Z813" i="2"/>
  <c r="AA813" i="2"/>
  <c r="AB813" i="2"/>
  <c r="AC813" i="2"/>
  <c r="AD813" i="2"/>
  <c r="Y677" i="2"/>
  <c r="Z677" i="2"/>
  <c r="AA677" i="2"/>
  <c r="AB677" i="2"/>
  <c r="AC677" i="2"/>
  <c r="AD677" i="2"/>
  <c r="Y680" i="2"/>
  <c r="Z680" i="2"/>
  <c r="AA680" i="2"/>
  <c r="AB680" i="2"/>
  <c r="AC680" i="2"/>
  <c r="AD680" i="2"/>
  <c r="Y682" i="2"/>
  <c r="Z682" i="2"/>
  <c r="AA682" i="2"/>
  <c r="AB682" i="2"/>
  <c r="AC682" i="2"/>
  <c r="AD682" i="2"/>
  <c r="Y683" i="2"/>
  <c r="Z683" i="2"/>
  <c r="AA683" i="2"/>
  <c r="AB683" i="2"/>
  <c r="AC683" i="2"/>
  <c r="AD683" i="2"/>
  <c r="Y684" i="2"/>
  <c r="Z684" i="2"/>
  <c r="AA684" i="2"/>
  <c r="AB684" i="2"/>
  <c r="AC684" i="2"/>
  <c r="AD684" i="2"/>
  <c r="Y685" i="2"/>
  <c r="Z685" i="2"/>
  <c r="AA685" i="2"/>
  <c r="AB685" i="2"/>
  <c r="AC685" i="2"/>
  <c r="AD685" i="2"/>
  <c r="Y686" i="2"/>
  <c r="Z686" i="2"/>
  <c r="AA686" i="2"/>
  <c r="AB686" i="2"/>
  <c r="AC686" i="2"/>
  <c r="AD686" i="2"/>
  <c r="Y687" i="2"/>
  <c r="Z687" i="2"/>
  <c r="AA687" i="2"/>
  <c r="AB687" i="2"/>
  <c r="AC687" i="2"/>
  <c r="AD687" i="2"/>
  <c r="Y688" i="2"/>
  <c r="Z688" i="2"/>
  <c r="AA688" i="2"/>
  <c r="AB688" i="2"/>
  <c r="AC688" i="2"/>
  <c r="AD688" i="2"/>
  <c r="Y689" i="2"/>
  <c r="Z689" i="2"/>
  <c r="AA689" i="2"/>
  <c r="AB689" i="2"/>
  <c r="AC689" i="2"/>
  <c r="AD689" i="2"/>
  <c r="Y690" i="2"/>
  <c r="Z690" i="2"/>
  <c r="AA690" i="2"/>
  <c r="AB690" i="2"/>
  <c r="AC690" i="2"/>
  <c r="AD690" i="2"/>
  <c r="Y691" i="2"/>
  <c r="Z691" i="2"/>
  <c r="AA691" i="2"/>
  <c r="AB691" i="2"/>
  <c r="AC691" i="2"/>
  <c r="AD691" i="2"/>
  <c r="Y692" i="2"/>
  <c r="Z692" i="2"/>
  <c r="AA692" i="2"/>
  <c r="AB692" i="2"/>
  <c r="AC692" i="2"/>
  <c r="AD692" i="2"/>
  <c r="Y693" i="2"/>
  <c r="Z693" i="2"/>
  <c r="AA693" i="2"/>
  <c r="AB693" i="2"/>
  <c r="AC693" i="2"/>
  <c r="AD693" i="2"/>
  <c r="Y694" i="2"/>
  <c r="Z694" i="2"/>
  <c r="AA694" i="2"/>
  <c r="AB694" i="2"/>
  <c r="AC694" i="2"/>
  <c r="AD694" i="2"/>
  <c r="Y695" i="2"/>
  <c r="Z695" i="2"/>
  <c r="AA695" i="2"/>
  <c r="AB695" i="2"/>
  <c r="AC695" i="2"/>
  <c r="AD695" i="2"/>
  <c r="Y697" i="2"/>
  <c r="Z697" i="2"/>
  <c r="AA697" i="2"/>
  <c r="AB697" i="2"/>
  <c r="AC697" i="2"/>
  <c r="AD697" i="2"/>
  <c r="Y698" i="2"/>
  <c r="Z698" i="2"/>
  <c r="AA698" i="2"/>
  <c r="AB698" i="2"/>
  <c r="AC698" i="2"/>
  <c r="AD698" i="2"/>
  <c r="Y699" i="2"/>
  <c r="Z699" i="2"/>
  <c r="AA699" i="2"/>
  <c r="AB699" i="2"/>
  <c r="AC699" i="2"/>
  <c r="AD699" i="2"/>
  <c r="Y700" i="2"/>
  <c r="Z700" i="2"/>
  <c r="AA700" i="2"/>
  <c r="AB700" i="2"/>
  <c r="AC700" i="2"/>
  <c r="AD700" i="2"/>
  <c r="Y701" i="2"/>
  <c r="Z701" i="2"/>
  <c r="AA701" i="2"/>
  <c r="AB701" i="2"/>
  <c r="AC701" i="2"/>
  <c r="AD701" i="2"/>
  <c r="Y702" i="2"/>
  <c r="Z702" i="2"/>
  <c r="AA702" i="2"/>
  <c r="AB702" i="2"/>
  <c r="AC702" i="2"/>
  <c r="AD702" i="2"/>
  <c r="Y703" i="2"/>
  <c r="Z703" i="2"/>
  <c r="AA703" i="2"/>
  <c r="AB703" i="2"/>
  <c r="AC703" i="2"/>
  <c r="AD703" i="2"/>
  <c r="Y704" i="2"/>
  <c r="Z704" i="2"/>
  <c r="AA704" i="2"/>
  <c r="AB704" i="2"/>
  <c r="AC704" i="2"/>
  <c r="AD704" i="2"/>
  <c r="Y709" i="2"/>
  <c r="Z709" i="2"/>
  <c r="AA709" i="2"/>
  <c r="AB709" i="2"/>
  <c r="AC709" i="2"/>
  <c r="AD709" i="2"/>
  <c r="Y711" i="2"/>
  <c r="Z711" i="2"/>
  <c r="AA711" i="2"/>
  <c r="AB711" i="2"/>
  <c r="AC711" i="2"/>
  <c r="AD711" i="2"/>
  <c r="Y722" i="2"/>
  <c r="Z722" i="2"/>
  <c r="AA722" i="2"/>
  <c r="AB722" i="2"/>
  <c r="AC722" i="2"/>
  <c r="AD722" i="2"/>
  <c r="Y723" i="2"/>
  <c r="Z723" i="2"/>
  <c r="AA723" i="2"/>
  <c r="AB723" i="2"/>
  <c r="AC723" i="2"/>
  <c r="AD723" i="2"/>
  <c r="Y741" i="2"/>
  <c r="Z741" i="2"/>
  <c r="AA741" i="2"/>
  <c r="AB741" i="2"/>
  <c r="AC741" i="2"/>
  <c r="AD741" i="2"/>
  <c r="Y767" i="2"/>
  <c r="Z767" i="2"/>
  <c r="AA767" i="2"/>
  <c r="AB767" i="2"/>
  <c r="AC767" i="2"/>
  <c r="AD767" i="2"/>
  <c r="Y768" i="2"/>
  <c r="Z768" i="2"/>
  <c r="AA768" i="2"/>
  <c r="AB768" i="2"/>
  <c r="AC768" i="2"/>
  <c r="AD768" i="2"/>
  <c r="Y775" i="2"/>
  <c r="Z775" i="2"/>
  <c r="AA775" i="2"/>
  <c r="AB775" i="2"/>
  <c r="AC775" i="2"/>
  <c r="AD775" i="2"/>
  <c r="Y776" i="2"/>
  <c r="Z776" i="2"/>
  <c r="AA776" i="2"/>
  <c r="AB776" i="2"/>
  <c r="AC776" i="2"/>
  <c r="AD776" i="2"/>
  <c r="Y777" i="2"/>
  <c r="Z777" i="2"/>
  <c r="AA777" i="2"/>
  <c r="AB777" i="2"/>
  <c r="AC777" i="2"/>
  <c r="AD777" i="2"/>
  <c r="Y778" i="2"/>
  <c r="Z778" i="2"/>
  <c r="AA778" i="2"/>
  <c r="AB778" i="2"/>
  <c r="AC778" i="2"/>
  <c r="AD778" i="2"/>
  <c r="Y779" i="2"/>
  <c r="Z779" i="2"/>
  <c r="AA779" i="2"/>
  <c r="AB779" i="2"/>
  <c r="AC779" i="2"/>
  <c r="AD779" i="2"/>
  <c r="Y780" i="2"/>
  <c r="Z780" i="2"/>
  <c r="AA780" i="2"/>
  <c r="AB780" i="2"/>
  <c r="AC780" i="2"/>
  <c r="AD780" i="2"/>
  <c r="Y781" i="2"/>
  <c r="Z781" i="2"/>
  <c r="AA781" i="2"/>
  <c r="AB781" i="2"/>
  <c r="AC781" i="2"/>
  <c r="AD781" i="2"/>
  <c r="Y782" i="2"/>
  <c r="Z782" i="2"/>
  <c r="AA782" i="2"/>
  <c r="AB782" i="2"/>
  <c r="AC782" i="2"/>
  <c r="AD782" i="2"/>
  <c r="Y786" i="2"/>
  <c r="Z786" i="2"/>
  <c r="AA786" i="2"/>
  <c r="AB786" i="2"/>
  <c r="AC786" i="2"/>
  <c r="AD786" i="2"/>
  <c r="Y810" i="2"/>
  <c r="Z810" i="2"/>
  <c r="AA810" i="2"/>
  <c r="AB810" i="2"/>
  <c r="AC810" i="2"/>
  <c r="AD810" i="2"/>
  <c r="Y807" i="2"/>
  <c r="Z807" i="2"/>
  <c r="AA807" i="2"/>
  <c r="AB807" i="2"/>
  <c r="AC807" i="2"/>
  <c r="AD807" i="2"/>
  <c r="Y716" i="2"/>
  <c r="Z716" i="2"/>
  <c r="AA716" i="2"/>
  <c r="AB716" i="2"/>
  <c r="AC716" i="2"/>
  <c r="AD716" i="2"/>
  <c r="Y731" i="2"/>
  <c r="Z731" i="2"/>
  <c r="AA731" i="2"/>
  <c r="AB731" i="2"/>
  <c r="AC731" i="2"/>
  <c r="AD731" i="2"/>
  <c r="Y761" i="2"/>
  <c r="Z761" i="2"/>
  <c r="AA761" i="2"/>
  <c r="AB761" i="2"/>
  <c r="AC761" i="2"/>
  <c r="AD761" i="2"/>
  <c r="Y667" i="2"/>
  <c r="Z667" i="2"/>
  <c r="AA667" i="2"/>
  <c r="AB667" i="2"/>
  <c r="AC667" i="2"/>
  <c r="AD667" i="2"/>
  <c r="Y681" i="2"/>
  <c r="Z681" i="2"/>
  <c r="AA681" i="2"/>
  <c r="AB681" i="2"/>
  <c r="AC681" i="2"/>
  <c r="AD681" i="2"/>
  <c r="Y713" i="2"/>
  <c r="Z713" i="2"/>
  <c r="AA713" i="2"/>
  <c r="AB713" i="2"/>
  <c r="AC713" i="2"/>
  <c r="AD713" i="2"/>
  <c r="Y696" i="2"/>
  <c r="Z696" i="2"/>
  <c r="AA696" i="2"/>
  <c r="AB696" i="2"/>
  <c r="AC696" i="2"/>
  <c r="AD696" i="2"/>
  <c r="Y678" i="2"/>
  <c r="Z678" i="2"/>
  <c r="AA678" i="2"/>
  <c r="AB678" i="2"/>
  <c r="AC678" i="2"/>
  <c r="AD678" i="2"/>
  <c r="Y679" i="2"/>
  <c r="Z679" i="2"/>
  <c r="AA679" i="2"/>
  <c r="AB679" i="2"/>
  <c r="AC679" i="2"/>
  <c r="AD679" i="2"/>
  <c r="Y705" i="2"/>
  <c r="Z705" i="2"/>
  <c r="AA705" i="2"/>
  <c r="AB705" i="2"/>
  <c r="AC705" i="2"/>
  <c r="AD705" i="2"/>
  <c r="Y706" i="2"/>
  <c r="Z706" i="2"/>
  <c r="AA706" i="2"/>
  <c r="AB706" i="2"/>
  <c r="AC706" i="2"/>
  <c r="AD706" i="2"/>
  <c r="Y707" i="2"/>
  <c r="Z707" i="2"/>
  <c r="AA707" i="2"/>
  <c r="AB707" i="2"/>
  <c r="AC707" i="2"/>
  <c r="AD707" i="2"/>
  <c r="Y708" i="2"/>
  <c r="Z708" i="2"/>
  <c r="AA708" i="2"/>
  <c r="AB708" i="2"/>
  <c r="AC708" i="2"/>
  <c r="AD708" i="2"/>
  <c r="Y732" i="2"/>
  <c r="Z732" i="2"/>
  <c r="AA732" i="2"/>
  <c r="AB732" i="2"/>
  <c r="AC732" i="2"/>
  <c r="AD732" i="2"/>
  <c r="Y733" i="2"/>
  <c r="Z733" i="2"/>
  <c r="AA733" i="2"/>
  <c r="AB733" i="2"/>
  <c r="AC733" i="2"/>
  <c r="AD733" i="2"/>
  <c r="Y735" i="2"/>
  <c r="Z735" i="2"/>
  <c r="AA735" i="2"/>
  <c r="AB735" i="2"/>
  <c r="AC735" i="2"/>
  <c r="AD735" i="2"/>
  <c r="Y734" i="2"/>
  <c r="Z734" i="2"/>
  <c r="AA734" i="2"/>
  <c r="AB734" i="2"/>
  <c r="AC734" i="2"/>
  <c r="AD734" i="2"/>
  <c r="Y491" i="2"/>
  <c r="Z491" i="2"/>
  <c r="AA491" i="2"/>
  <c r="AB491" i="2"/>
  <c r="AC491" i="2"/>
  <c r="AD491" i="2"/>
  <c r="Y492" i="2"/>
  <c r="Z492" i="2"/>
  <c r="AA492" i="2"/>
  <c r="AB492" i="2"/>
  <c r="AC492" i="2"/>
  <c r="AD492" i="2"/>
  <c r="Y493" i="2"/>
  <c r="Z493" i="2"/>
  <c r="AA493" i="2"/>
  <c r="AB493" i="2"/>
  <c r="AC493" i="2"/>
  <c r="AD493" i="2"/>
  <c r="Y494" i="2"/>
  <c r="Z494" i="2"/>
  <c r="AA494" i="2"/>
  <c r="AB494" i="2"/>
  <c r="AC494" i="2"/>
  <c r="AD494" i="2"/>
  <c r="Y495" i="2"/>
  <c r="Z495" i="2"/>
  <c r="AA495" i="2"/>
  <c r="AB495" i="2"/>
  <c r="AC495" i="2"/>
  <c r="AD495" i="2"/>
  <c r="Y496" i="2"/>
  <c r="Z496" i="2"/>
  <c r="AA496" i="2"/>
  <c r="AB496" i="2"/>
  <c r="AC496" i="2"/>
  <c r="AD496" i="2"/>
  <c r="Y497" i="2"/>
  <c r="Z497" i="2"/>
  <c r="AA497" i="2"/>
  <c r="AB497" i="2"/>
  <c r="AC497" i="2"/>
  <c r="AD497" i="2"/>
  <c r="Y498" i="2"/>
  <c r="Z498" i="2"/>
  <c r="AA498" i="2"/>
  <c r="AB498" i="2"/>
  <c r="AC498" i="2"/>
  <c r="AD498" i="2"/>
  <c r="Y499" i="2"/>
  <c r="Z499" i="2"/>
  <c r="AA499" i="2"/>
  <c r="AB499" i="2"/>
  <c r="AC499" i="2"/>
  <c r="AD499" i="2"/>
  <c r="Y500" i="2"/>
  <c r="Z500" i="2"/>
  <c r="AA500" i="2"/>
  <c r="AB500" i="2"/>
  <c r="AC500" i="2"/>
  <c r="AD500" i="2"/>
  <c r="Y501" i="2"/>
  <c r="Z501" i="2"/>
  <c r="AA501" i="2"/>
  <c r="AB501" i="2"/>
  <c r="AC501" i="2"/>
  <c r="AD501" i="2"/>
  <c r="Y502" i="2"/>
  <c r="Z502" i="2"/>
  <c r="AA502" i="2"/>
  <c r="AB502" i="2"/>
  <c r="AC502" i="2"/>
  <c r="AD502" i="2"/>
  <c r="Y503" i="2"/>
  <c r="Z503" i="2"/>
  <c r="AA503" i="2"/>
  <c r="AB503" i="2"/>
  <c r="AC503" i="2"/>
  <c r="AD503" i="2"/>
  <c r="Y504" i="2"/>
  <c r="Z504" i="2"/>
  <c r="AA504" i="2"/>
  <c r="AB504" i="2"/>
  <c r="AC504" i="2"/>
  <c r="AD504" i="2"/>
  <c r="Y505" i="2"/>
  <c r="Z505" i="2"/>
  <c r="AA505" i="2"/>
  <c r="AB505" i="2"/>
  <c r="AC505" i="2"/>
  <c r="AD505" i="2"/>
  <c r="Y506" i="2"/>
  <c r="Z506" i="2"/>
  <c r="AA506" i="2"/>
  <c r="AB506" i="2"/>
  <c r="AC506" i="2"/>
  <c r="AD506" i="2"/>
  <c r="Y507" i="2"/>
  <c r="Z507" i="2"/>
  <c r="AA507" i="2"/>
  <c r="AB507" i="2"/>
  <c r="AC507" i="2"/>
  <c r="AD507" i="2"/>
  <c r="Y508" i="2"/>
  <c r="Z508" i="2"/>
  <c r="AA508" i="2"/>
  <c r="AB508" i="2"/>
  <c r="AC508" i="2"/>
  <c r="AD508" i="2"/>
  <c r="Y509" i="2"/>
  <c r="Z509" i="2"/>
  <c r="AA509" i="2"/>
  <c r="AB509" i="2"/>
  <c r="AC509" i="2"/>
  <c r="AD509" i="2"/>
  <c r="Y510" i="2"/>
  <c r="Z510" i="2"/>
  <c r="AA510" i="2"/>
  <c r="AB510" i="2"/>
  <c r="AC510" i="2"/>
  <c r="AD510" i="2"/>
  <c r="Y511" i="2"/>
  <c r="Z511" i="2"/>
  <c r="AA511" i="2"/>
  <c r="AB511" i="2"/>
  <c r="AC511" i="2"/>
  <c r="AD511" i="2"/>
  <c r="Y512" i="2"/>
  <c r="Z512" i="2"/>
  <c r="AA512" i="2"/>
  <c r="AB512" i="2"/>
  <c r="AC512" i="2"/>
  <c r="AD512" i="2"/>
  <c r="Y513" i="2"/>
  <c r="Z513" i="2"/>
  <c r="AA513" i="2"/>
  <c r="AB513" i="2"/>
  <c r="AC513" i="2"/>
  <c r="AD513" i="2"/>
  <c r="Y514" i="2"/>
  <c r="Z514" i="2"/>
  <c r="AA514" i="2"/>
  <c r="AB514" i="2"/>
  <c r="AC514" i="2"/>
  <c r="AD514" i="2"/>
  <c r="Y515" i="2"/>
  <c r="Z515" i="2"/>
  <c r="AA515" i="2"/>
  <c r="AB515" i="2"/>
  <c r="AC515" i="2"/>
  <c r="AD515" i="2"/>
  <c r="Y516" i="2"/>
  <c r="Z516" i="2"/>
  <c r="AA516" i="2"/>
  <c r="AB516" i="2"/>
  <c r="AC516" i="2"/>
  <c r="AD516" i="2"/>
  <c r="Y517" i="2"/>
  <c r="Z517" i="2"/>
  <c r="AA517" i="2"/>
  <c r="AB517" i="2"/>
  <c r="AC517" i="2"/>
  <c r="AD517" i="2"/>
  <c r="Y518" i="2"/>
  <c r="Z518" i="2"/>
  <c r="AA518" i="2"/>
  <c r="AB518" i="2"/>
  <c r="AC518" i="2"/>
  <c r="AD518" i="2"/>
  <c r="Y519" i="2"/>
  <c r="Z519" i="2"/>
  <c r="AA519" i="2"/>
  <c r="AB519" i="2"/>
  <c r="AC519" i="2"/>
  <c r="AD519" i="2"/>
  <c r="Y520" i="2"/>
  <c r="Z520" i="2"/>
  <c r="AA520" i="2"/>
  <c r="AB520" i="2"/>
  <c r="AC520" i="2"/>
  <c r="AD520" i="2"/>
  <c r="Y521" i="2"/>
  <c r="Z521" i="2"/>
  <c r="AA521" i="2"/>
  <c r="AB521" i="2"/>
  <c r="AC521" i="2"/>
  <c r="AD521" i="2"/>
  <c r="Y522" i="2"/>
  <c r="Z522" i="2"/>
  <c r="AA522" i="2"/>
  <c r="AB522" i="2"/>
  <c r="AC522" i="2"/>
  <c r="AD522" i="2"/>
  <c r="Y523" i="2"/>
  <c r="Z523" i="2"/>
  <c r="AA523" i="2"/>
  <c r="AB523" i="2"/>
  <c r="AC523" i="2"/>
  <c r="AD523" i="2"/>
  <c r="Y524" i="2"/>
  <c r="Z524" i="2"/>
  <c r="AA524" i="2"/>
  <c r="AB524" i="2"/>
  <c r="AC524" i="2"/>
  <c r="AD524" i="2"/>
  <c r="Y525" i="2"/>
  <c r="Z525" i="2"/>
  <c r="AA525" i="2"/>
  <c r="AB525" i="2"/>
  <c r="AC525" i="2"/>
  <c r="AD525" i="2"/>
  <c r="Y526" i="2"/>
  <c r="Z526" i="2"/>
  <c r="AA526" i="2"/>
  <c r="AB526" i="2"/>
  <c r="AC526" i="2"/>
  <c r="AD526" i="2"/>
  <c r="Y527" i="2"/>
  <c r="Z527" i="2"/>
  <c r="AA527" i="2"/>
  <c r="AB527" i="2"/>
  <c r="AC527" i="2"/>
  <c r="AD527" i="2"/>
  <c r="Y528" i="2"/>
  <c r="Z528" i="2"/>
  <c r="AA528" i="2"/>
  <c r="AB528" i="2"/>
  <c r="AC528" i="2"/>
  <c r="AD528" i="2"/>
  <c r="Y529" i="2"/>
  <c r="Z529" i="2"/>
  <c r="AA529" i="2"/>
  <c r="AB529" i="2"/>
  <c r="AC529" i="2"/>
  <c r="AD529" i="2"/>
  <c r="Y530" i="2"/>
  <c r="Z530" i="2"/>
  <c r="AA530" i="2"/>
  <c r="AB530" i="2"/>
  <c r="AC530" i="2"/>
  <c r="AD530" i="2"/>
  <c r="Y533" i="2"/>
  <c r="Z533" i="2"/>
  <c r="AA533" i="2"/>
  <c r="AB533" i="2"/>
  <c r="AC533" i="2"/>
  <c r="AD533" i="2"/>
  <c r="Y534" i="2"/>
  <c r="Z534" i="2"/>
  <c r="AA534" i="2"/>
  <c r="AB534" i="2"/>
  <c r="AC534" i="2"/>
  <c r="AD534" i="2"/>
  <c r="Y535" i="2"/>
  <c r="Z535" i="2"/>
  <c r="AA535" i="2"/>
  <c r="AB535" i="2"/>
  <c r="AC535" i="2"/>
  <c r="AD535" i="2"/>
  <c r="Y536" i="2"/>
  <c r="Z536" i="2"/>
  <c r="AA536" i="2"/>
  <c r="AB536" i="2"/>
  <c r="AC536" i="2"/>
  <c r="AD536" i="2"/>
  <c r="Y537" i="2"/>
  <c r="Z537" i="2"/>
  <c r="AA537" i="2"/>
  <c r="AB537" i="2"/>
  <c r="AC537" i="2"/>
  <c r="AD537" i="2"/>
  <c r="Y538" i="2"/>
  <c r="Z538" i="2"/>
  <c r="AA538" i="2"/>
  <c r="AB538" i="2"/>
  <c r="AC538" i="2"/>
  <c r="AD538" i="2"/>
  <c r="Y539" i="2"/>
  <c r="Z539" i="2"/>
  <c r="AA539" i="2"/>
  <c r="AB539" i="2"/>
  <c r="AC539" i="2"/>
  <c r="AD539" i="2"/>
  <c r="Y540" i="2"/>
  <c r="Z540" i="2"/>
  <c r="AA540" i="2"/>
  <c r="AB540" i="2"/>
  <c r="AC540" i="2"/>
  <c r="AD540" i="2"/>
  <c r="Y541" i="2"/>
  <c r="Z541" i="2"/>
  <c r="AA541" i="2"/>
  <c r="AB541" i="2"/>
  <c r="AC541" i="2"/>
  <c r="AD541" i="2"/>
  <c r="Y542" i="2"/>
  <c r="Z542" i="2"/>
  <c r="AA542" i="2"/>
  <c r="AB542" i="2"/>
  <c r="AC542" i="2"/>
  <c r="AD542" i="2"/>
  <c r="Y543" i="2"/>
  <c r="Z543" i="2"/>
  <c r="AA543" i="2"/>
  <c r="AB543" i="2"/>
  <c r="AC543" i="2"/>
  <c r="AD543" i="2"/>
  <c r="Y544" i="2"/>
  <c r="Z544" i="2"/>
  <c r="AA544" i="2"/>
  <c r="AB544" i="2"/>
  <c r="AC544" i="2"/>
  <c r="AD544" i="2"/>
  <c r="Y545" i="2"/>
  <c r="Z545" i="2"/>
  <c r="AA545" i="2"/>
  <c r="AB545" i="2"/>
  <c r="AC545" i="2"/>
  <c r="AD545" i="2"/>
  <c r="Y546" i="2"/>
  <c r="Z546" i="2"/>
  <c r="AA546" i="2"/>
  <c r="AB546" i="2"/>
  <c r="AC546" i="2"/>
  <c r="AD546" i="2"/>
  <c r="Y547" i="2"/>
  <c r="Z547" i="2"/>
  <c r="AA547" i="2"/>
  <c r="AB547" i="2"/>
  <c r="AC547" i="2"/>
  <c r="AD547" i="2"/>
  <c r="Y548" i="2"/>
  <c r="Z548" i="2"/>
  <c r="AA548" i="2"/>
  <c r="AB548" i="2"/>
  <c r="AC548" i="2"/>
  <c r="AD548" i="2"/>
  <c r="Y549" i="2"/>
  <c r="Z549" i="2"/>
  <c r="AA549" i="2"/>
  <c r="AB549" i="2"/>
  <c r="AC549" i="2"/>
  <c r="AD549" i="2"/>
  <c r="Y550" i="2"/>
  <c r="Z550" i="2"/>
  <c r="AA550" i="2"/>
  <c r="AB550" i="2"/>
  <c r="AC550" i="2"/>
  <c r="AD550" i="2"/>
  <c r="Y551" i="2"/>
  <c r="Z551" i="2"/>
  <c r="AA551" i="2"/>
  <c r="AB551" i="2"/>
  <c r="AC551" i="2"/>
  <c r="AD551" i="2"/>
  <c r="Y552" i="2"/>
  <c r="Z552" i="2"/>
  <c r="AA552" i="2"/>
  <c r="AB552" i="2"/>
  <c r="AC552" i="2"/>
  <c r="AD552" i="2"/>
  <c r="Y553" i="2"/>
  <c r="Z553" i="2"/>
  <c r="AA553" i="2"/>
  <c r="AB553" i="2"/>
  <c r="AC553" i="2"/>
  <c r="AD553" i="2"/>
  <c r="Y554" i="2"/>
  <c r="Z554" i="2"/>
  <c r="AA554" i="2"/>
  <c r="AB554" i="2"/>
  <c r="AC554" i="2"/>
  <c r="AD554" i="2"/>
  <c r="Y555" i="2"/>
  <c r="Z555" i="2"/>
  <c r="AA555" i="2"/>
  <c r="AB555" i="2"/>
  <c r="AC555" i="2"/>
  <c r="AD555" i="2"/>
  <c r="Y556" i="2"/>
  <c r="Z556" i="2"/>
  <c r="AA556" i="2"/>
  <c r="AB556" i="2"/>
  <c r="AC556" i="2"/>
  <c r="AD556" i="2"/>
  <c r="Y557" i="2"/>
  <c r="Z557" i="2"/>
  <c r="AA557" i="2"/>
  <c r="AB557" i="2"/>
  <c r="AC557" i="2"/>
  <c r="AD557" i="2"/>
  <c r="Y558" i="2"/>
  <c r="Z558" i="2"/>
  <c r="AA558" i="2"/>
  <c r="AB558" i="2"/>
  <c r="AC558" i="2"/>
  <c r="AD558" i="2"/>
  <c r="Y559" i="2"/>
  <c r="Z559" i="2"/>
  <c r="AA559" i="2"/>
  <c r="AB559" i="2"/>
  <c r="AC559" i="2"/>
  <c r="AD559" i="2"/>
  <c r="Y560" i="2"/>
  <c r="Z560" i="2"/>
  <c r="AA560" i="2"/>
  <c r="AB560" i="2"/>
  <c r="AC560" i="2"/>
  <c r="AD560" i="2"/>
  <c r="Y561" i="2"/>
  <c r="Z561" i="2"/>
  <c r="AA561" i="2"/>
  <c r="AB561" i="2"/>
  <c r="AC561" i="2"/>
  <c r="AD561" i="2"/>
  <c r="Y562" i="2"/>
  <c r="Z562" i="2"/>
  <c r="AA562" i="2"/>
  <c r="AB562" i="2"/>
  <c r="AC562" i="2"/>
  <c r="AD562" i="2"/>
  <c r="Y563" i="2"/>
  <c r="Z563" i="2"/>
  <c r="AA563" i="2"/>
  <c r="AB563" i="2"/>
  <c r="AC563" i="2"/>
  <c r="AD563" i="2"/>
  <c r="Y564" i="2"/>
  <c r="Z564" i="2"/>
  <c r="AA564" i="2"/>
  <c r="AB564" i="2"/>
  <c r="AC564" i="2"/>
  <c r="AD564" i="2"/>
  <c r="Y565" i="2"/>
  <c r="Z565" i="2"/>
  <c r="AA565" i="2"/>
  <c r="AB565" i="2"/>
  <c r="AC565" i="2"/>
  <c r="AD565" i="2"/>
  <c r="Y566" i="2"/>
  <c r="Z566" i="2"/>
  <c r="AA566" i="2"/>
  <c r="AB566" i="2"/>
  <c r="AC566" i="2"/>
  <c r="AD566" i="2"/>
  <c r="Y567" i="2"/>
  <c r="Z567" i="2"/>
  <c r="AA567" i="2"/>
  <c r="AB567" i="2"/>
  <c r="AC567" i="2"/>
  <c r="AD567" i="2"/>
  <c r="Y568" i="2"/>
  <c r="Z568" i="2"/>
  <c r="AA568" i="2"/>
  <c r="AB568" i="2"/>
  <c r="AC568" i="2"/>
  <c r="AD568" i="2"/>
  <c r="Y569" i="2"/>
  <c r="Z569" i="2"/>
  <c r="AA569" i="2"/>
  <c r="AB569" i="2"/>
  <c r="AC569" i="2"/>
  <c r="AD569" i="2"/>
  <c r="Y570" i="2"/>
  <c r="Z570" i="2"/>
  <c r="AA570" i="2"/>
  <c r="AB570" i="2"/>
  <c r="AC570" i="2"/>
  <c r="AD570" i="2"/>
  <c r="Y571" i="2"/>
  <c r="Z571" i="2"/>
  <c r="AA571" i="2"/>
  <c r="AB571" i="2"/>
  <c r="AC571" i="2"/>
  <c r="AD571" i="2"/>
  <c r="Y572" i="2"/>
  <c r="Z572" i="2"/>
  <c r="AA572" i="2"/>
  <c r="AB572" i="2"/>
  <c r="AC572" i="2"/>
  <c r="AD572" i="2"/>
  <c r="Y573" i="2"/>
  <c r="Z573" i="2"/>
  <c r="AA573" i="2"/>
  <c r="AB573" i="2"/>
  <c r="AC573" i="2"/>
  <c r="AD573" i="2"/>
  <c r="Y574" i="2"/>
  <c r="Z574" i="2"/>
  <c r="AA574" i="2"/>
  <c r="AB574" i="2"/>
  <c r="AC574" i="2"/>
  <c r="AD574" i="2"/>
  <c r="Y575" i="2"/>
  <c r="Z575" i="2"/>
  <c r="AA575" i="2"/>
  <c r="AB575" i="2"/>
  <c r="AC575" i="2"/>
  <c r="AD575" i="2"/>
  <c r="Y576" i="2"/>
  <c r="Z576" i="2"/>
  <c r="AA576" i="2"/>
  <c r="AB576" i="2"/>
  <c r="AC576" i="2"/>
  <c r="AD576" i="2"/>
  <c r="Y577" i="2"/>
  <c r="Z577" i="2"/>
  <c r="AA577" i="2"/>
  <c r="AB577" i="2"/>
  <c r="AC577" i="2"/>
  <c r="AD577" i="2"/>
  <c r="Y578" i="2"/>
  <c r="Z578" i="2"/>
  <c r="AA578" i="2"/>
  <c r="AB578" i="2"/>
  <c r="AC578" i="2"/>
  <c r="AD578" i="2"/>
  <c r="Y579" i="2"/>
  <c r="Z579" i="2"/>
  <c r="AA579" i="2"/>
  <c r="AB579" i="2"/>
  <c r="AC579" i="2"/>
  <c r="AD579" i="2"/>
  <c r="Y580" i="2"/>
  <c r="Z580" i="2"/>
  <c r="AA580" i="2"/>
  <c r="AB580" i="2"/>
  <c r="AC580" i="2"/>
  <c r="AD580" i="2"/>
  <c r="Y581" i="2"/>
  <c r="Z581" i="2"/>
  <c r="AA581" i="2"/>
  <c r="AB581" i="2"/>
  <c r="AC581" i="2"/>
  <c r="AD581" i="2"/>
  <c r="Y582" i="2"/>
  <c r="Z582" i="2"/>
  <c r="AA582" i="2"/>
  <c r="AB582" i="2"/>
  <c r="AC582" i="2"/>
  <c r="AD582" i="2"/>
  <c r="Y583" i="2"/>
  <c r="Z583" i="2"/>
  <c r="AA583" i="2"/>
  <c r="AB583" i="2"/>
  <c r="AC583" i="2"/>
  <c r="AD583" i="2"/>
  <c r="Y584" i="2"/>
  <c r="Z584" i="2"/>
  <c r="AA584" i="2"/>
  <c r="AB584" i="2"/>
  <c r="AC584" i="2"/>
  <c r="AD584" i="2"/>
  <c r="Y585" i="2"/>
  <c r="Z585" i="2"/>
  <c r="AA585" i="2"/>
  <c r="AB585" i="2"/>
  <c r="AC585" i="2"/>
  <c r="AD585" i="2"/>
  <c r="Y586" i="2"/>
  <c r="Z586" i="2"/>
  <c r="AA586" i="2"/>
  <c r="AB586" i="2"/>
  <c r="AC586" i="2"/>
  <c r="AD586" i="2"/>
  <c r="Y587" i="2"/>
  <c r="Z587" i="2"/>
  <c r="AA587" i="2"/>
  <c r="AB587" i="2"/>
  <c r="AC587" i="2"/>
  <c r="AD587" i="2"/>
  <c r="Y588" i="2"/>
  <c r="Z588" i="2"/>
  <c r="AA588" i="2"/>
  <c r="AB588" i="2"/>
  <c r="AC588" i="2"/>
  <c r="AD588" i="2"/>
  <c r="Y589" i="2"/>
  <c r="Z589" i="2"/>
  <c r="AA589" i="2"/>
  <c r="AB589" i="2"/>
  <c r="AC589" i="2"/>
  <c r="AD589" i="2"/>
  <c r="Y590" i="2"/>
  <c r="Z590" i="2"/>
  <c r="AA590" i="2"/>
  <c r="AB590" i="2"/>
  <c r="AC590" i="2"/>
  <c r="AD590" i="2"/>
  <c r="Y591" i="2"/>
  <c r="Z591" i="2"/>
  <c r="AA591" i="2"/>
  <c r="AB591" i="2"/>
  <c r="AC591" i="2"/>
  <c r="AD591" i="2"/>
  <c r="Y592" i="2"/>
  <c r="Z592" i="2"/>
  <c r="AA592" i="2"/>
  <c r="AB592" i="2"/>
  <c r="AC592" i="2"/>
  <c r="AD592" i="2"/>
  <c r="Y593" i="2"/>
  <c r="Z593" i="2"/>
  <c r="AA593" i="2"/>
  <c r="AB593" i="2"/>
  <c r="AC593" i="2"/>
  <c r="AD593" i="2"/>
  <c r="Y594" i="2"/>
  <c r="Z594" i="2"/>
  <c r="AA594" i="2"/>
  <c r="AB594" i="2"/>
  <c r="AC594" i="2"/>
  <c r="AD594" i="2"/>
  <c r="Y595" i="2"/>
  <c r="Z595" i="2"/>
  <c r="AA595" i="2"/>
  <c r="AB595" i="2"/>
  <c r="AC595" i="2"/>
  <c r="AD595" i="2"/>
  <c r="Y596" i="2"/>
  <c r="Z596" i="2"/>
  <c r="AA596" i="2"/>
  <c r="AB596" i="2"/>
  <c r="AC596" i="2"/>
  <c r="AD596" i="2"/>
  <c r="Y597" i="2"/>
  <c r="Z597" i="2"/>
  <c r="AA597" i="2"/>
  <c r="AB597" i="2"/>
  <c r="AC597" i="2"/>
  <c r="AD597" i="2"/>
  <c r="Y598" i="2"/>
  <c r="Z598" i="2"/>
  <c r="AA598" i="2"/>
  <c r="AB598" i="2"/>
  <c r="AC598" i="2"/>
  <c r="AD598" i="2"/>
  <c r="Y599" i="2"/>
  <c r="Z599" i="2"/>
  <c r="AA599" i="2"/>
  <c r="AB599" i="2"/>
  <c r="AC599" i="2"/>
  <c r="AD599" i="2"/>
  <c r="Y600" i="2"/>
  <c r="Z600" i="2"/>
  <c r="AA600" i="2"/>
  <c r="AB600" i="2"/>
  <c r="AC600" i="2"/>
  <c r="AD600" i="2"/>
  <c r="Y601" i="2"/>
  <c r="Z601" i="2"/>
  <c r="AA601" i="2"/>
  <c r="AB601" i="2"/>
  <c r="AC601" i="2"/>
  <c r="AD601" i="2"/>
  <c r="Y602" i="2"/>
  <c r="Z602" i="2"/>
  <c r="AA602" i="2"/>
  <c r="AB602" i="2"/>
  <c r="AC602" i="2"/>
  <c r="AD602" i="2"/>
  <c r="Y603" i="2"/>
  <c r="Z603" i="2"/>
  <c r="AA603" i="2"/>
  <c r="AB603" i="2"/>
  <c r="AC603" i="2"/>
  <c r="AD603" i="2"/>
  <c r="Y604" i="2"/>
  <c r="Z604" i="2"/>
  <c r="AA604" i="2"/>
  <c r="AB604" i="2"/>
  <c r="AC604" i="2"/>
  <c r="AD604" i="2"/>
  <c r="Y605" i="2"/>
  <c r="Z605" i="2"/>
  <c r="AA605" i="2"/>
  <c r="AB605" i="2"/>
  <c r="AC605" i="2"/>
  <c r="AD605" i="2"/>
  <c r="Y606" i="2"/>
  <c r="Z606" i="2"/>
  <c r="AA606" i="2"/>
  <c r="AB606" i="2"/>
  <c r="AC606" i="2"/>
  <c r="AD606" i="2"/>
  <c r="Y607" i="2"/>
  <c r="Z607" i="2"/>
  <c r="AA607" i="2"/>
  <c r="AB607" i="2"/>
  <c r="AC607" i="2"/>
  <c r="AD607" i="2"/>
  <c r="Y608" i="2"/>
  <c r="Z608" i="2"/>
  <c r="AA608" i="2"/>
  <c r="AB608" i="2"/>
  <c r="AC608" i="2"/>
  <c r="AD608" i="2"/>
  <c r="Y609" i="2"/>
  <c r="Z609" i="2"/>
  <c r="AA609" i="2"/>
  <c r="AB609" i="2"/>
  <c r="AC609" i="2"/>
  <c r="AD609" i="2"/>
  <c r="Y610" i="2"/>
  <c r="Z610" i="2"/>
  <c r="AA610" i="2"/>
  <c r="AB610" i="2"/>
  <c r="AC610" i="2"/>
  <c r="AD610" i="2"/>
  <c r="Y611" i="2"/>
  <c r="Z611" i="2"/>
  <c r="AA611" i="2"/>
  <c r="AB611" i="2"/>
  <c r="AC611" i="2"/>
  <c r="AD611" i="2"/>
  <c r="Y612" i="2"/>
  <c r="Z612" i="2"/>
  <c r="AA612" i="2"/>
  <c r="AB612" i="2"/>
  <c r="AC612" i="2"/>
  <c r="AD612" i="2"/>
  <c r="Y613" i="2"/>
  <c r="Z613" i="2"/>
  <c r="AA613" i="2"/>
  <c r="AB613" i="2"/>
  <c r="AC613" i="2"/>
  <c r="AD613" i="2"/>
  <c r="Y614" i="2"/>
  <c r="Z614" i="2"/>
  <c r="AA614" i="2"/>
  <c r="AB614" i="2"/>
  <c r="AC614" i="2"/>
  <c r="AD614" i="2"/>
  <c r="Y615" i="2"/>
  <c r="Z615" i="2"/>
  <c r="AA615" i="2"/>
  <c r="AB615" i="2"/>
  <c r="AC615" i="2"/>
  <c r="AD615" i="2"/>
  <c r="Y616" i="2"/>
  <c r="Z616" i="2"/>
  <c r="AA616" i="2"/>
  <c r="AB616" i="2"/>
  <c r="AC616" i="2"/>
  <c r="AD616" i="2"/>
  <c r="Y617" i="2"/>
  <c r="Z617" i="2"/>
  <c r="AA617" i="2"/>
  <c r="AB617" i="2"/>
  <c r="AC617" i="2"/>
  <c r="AD617" i="2"/>
  <c r="Y618" i="2"/>
  <c r="Z618" i="2"/>
  <c r="AA618" i="2"/>
  <c r="AB618" i="2"/>
  <c r="AC618" i="2"/>
  <c r="AD618" i="2"/>
  <c r="Y619" i="2"/>
  <c r="Z619" i="2"/>
  <c r="AA619" i="2"/>
  <c r="AB619" i="2"/>
  <c r="AC619" i="2"/>
  <c r="AD619" i="2"/>
  <c r="Y620" i="2"/>
  <c r="Z620" i="2"/>
  <c r="AA620" i="2"/>
  <c r="AB620" i="2"/>
  <c r="AC620" i="2"/>
  <c r="AD620" i="2"/>
  <c r="Y621" i="2"/>
  <c r="Z621" i="2"/>
  <c r="AA621" i="2"/>
  <c r="AB621" i="2"/>
  <c r="AC621" i="2"/>
  <c r="AD621" i="2"/>
  <c r="Y622" i="2"/>
  <c r="Z622" i="2"/>
  <c r="AA622" i="2"/>
  <c r="AB622" i="2"/>
  <c r="AC622" i="2"/>
  <c r="AD622" i="2"/>
  <c r="Y623" i="2"/>
  <c r="Z623" i="2"/>
  <c r="AA623" i="2"/>
  <c r="AB623" i="2"/>
  <c r="AC623" i="2"/>
  <c r="AD623" i="2"/>
  <c r="Y624" i="2"/>
  <c r="Z624" i="2"/>
  <c r="AA624" i="2"/>
  <c r="AB624" i="2"/>
  <c r="AC624" i="2"/>
  <c r="AD624" i="2"/>
  <c r="Y625" i="2"/>
  <c r="Z625" i="2"/>
  <c r="AA625" i="2"/>
  <c r="AB625" i="2"/>
  <c r="AC625" i="2"/>
  <c r="AD625" i="2"/>
  <c r="Y626" i="2"/>
  <c r="Z626" i="2"/>
  <c r="AA626" i="2"/>
  <c r="AB626" i="2"/>
  <c r="AC626" i="2"/>
  <c r="AD626" i="2"/>
  <c r="Y627" i="2"/>
  <c r="Z627" i="2"/>
  <c r="AA627" i="2"/>
  <c r="AB627" i="2"/>
  <c r="AC627" i="2"/>
  <c r="AD627" i="2"/>
  <c r="Y628" i="2"/>
  <c r="Z628" i="2"/>
  <c r="AA628" i="2"/>
  <c r="AB628" i="2"/>
  <c r="AC628" i="2"/>
  <c r="AD628" i="2"/>
  <c r="Y629" i="2"/>
  <c r="Z629" i="2"/>
  <c r="AA629" i="2"/>
  <c r="AB629" i="2"/>
  <c r="AC629" i="2"/>
  <c r="AD629" i="2"/>
  <c r="Y630" i="2"/>
  <c r="Z630" i="2"/>
  <c r="AA630" i="2"/>
  <c r="AB630" i="2"/>
  <c r="AC630" i="2"/>
  <c r="AD630" i="2"/>
  <c r="Y631" i="2"/>
  <c r="Z631" i="2"/>
  <c r="AA631" i="2"/>
  <c r="AB631" i="2"/>
  <c r="AC631" i="2"/>
  <c r="AD631" i="2"/>
  <c r="Y632" i="2"/>
  <c r="Z632" i="2"/>
  <c r="AA632" i="2"/>
  <c r="AB632" i="2"/>
  <c r="AC632" i="2"/>
  <c r="AD632" i="2"/>
  <c r="Y633" i="2"/>
  <c r="Z633" i="2"/>
  <c r="AA633" i="2"/>
  <c r="AB633" i="2"/>
  <c r="AC633" i="2"/>
  <c r="AD633" i="2"/>
  <c r="Y634" i="2"/>
  <c r="Z634" i="2"/>
  <c r="AA634" i="2"/>
  <c r="AB634" i="2"/>
  <c r="AC634" i="2"/>
  <c r="AD634" i="2"/>
  <c r="Y635" i="2"/>
  <c r="Z635" i="2"/>
  <c r="AA635" i="2"/>
  <c r="AB635" i="2"/>
  <c r="AC635" i="2"/>
  <c r="AD635" i="2"/>
  <c r="Y636" i="2"/>
  <c r="Z636" i="2"/>
  <c r="AA636" i="2"/>
  <c r="AB636" i="2"/>
  <c r="AC636" i="2"/>
  <c r="AD636" i="2"/>
  <c r="Y637" i="2"/>
  <c r="Z637" i="2"/>
  <c r="AA637" i="2"/>
  <c r="AB637" i="2"/>
  <c r="AC637" i="2"/>
  <c r="AD637" i="2"/>
  <c r="Y638" i="2"/>
  <c r="Z638" i="2"/>
  <c r="AA638" i="2"/>
  <c r="AB638" i="2"/>
  <c r="AC638" i="2"/>
  <c r="AD638" i="2"/>
  <c r="Y639" i="2"/>
  <c r="Z639" i="2"/>
  <c r="AA639" i="2"/>
  <c r="AB639" i="2"/>
  <c r="AC639" i="2"/>
  <c r="AD639" i="2"/>
  <c r="Y640" i="2"/>
  <c r="Z640" i="2"/>
  <c r="AA640" i="2"/>
  <c r="AB640" i="2"/>
  <c r="AC640" i="2"/>
  <c r="AD640" i="2"/>
  <c r="Y641" i="2"/>
  <c r="Z641" i="2"/>
  <c r="AA641" i="2"/>
  <c r="AB641" i="2"/>
  <c r="AC641" i="2"/>
  <c r="AD641" i="2"/>
  <c r="Y642" i="2"/>
  <c r="Z642" i="2"/>
  <c r="AA642" i="2"/>
  <c r="AB642" i="2"/>
  <c r="AC642" i="2"/>
  <c r="AD642" i="2"/>
  <c r="Y643" i="2"/>
  <c r="Z643" i="2"/>
  <c r="AA643" i="2"/>
  <c r="AB643" i="2"/>
  <c r="AC643" i="2"/>
  <c r="AD643" i="2"/>
  <c r="Y644" i="2"/>
  <c r="Z644" i="2"/>
  <c r="AA644" i="2"/>
  <c r="AB644" i="2"/>
  <c r="AC644" i="2"/>
  <c r="AD644" i="2"/>
  <c r="Y645" i="2"/>
  <c r="Z645" i="2"/>
  <c r="AA645" i="2"/>
  <c r="AB645" i="2"/>
  <c r="AC645" i="2"/>
  <c r="AD645" i="2"/>
  <c r="Y646" i="2"/>
  <c r="Z646" i="2"/>
  <c r="AA646" i="2"/>
  <c r="AB646" i="2"/>
  <c r="AC646" i="2"/>
  <c r="AD646" i="2"/>
  <c r="Y647" i="2"/>
  <c r="Z647" i="2"/>
  <c r="AA647" i="2"/>
  <c r="AB647" i="2"/>
  <c r="AC647" i="2"/>
  <c r="AD647" i="2"/>
  <c r="Y648" i="2"/>
  <c r="Z648" i="2"/>
  <c r="AA648" i="2"/>
  <c r="AB648" i="2"/>
  <c r="AC648" i="2"/>
  <c r="AD648" i="2"/>
  <c r="Y649" i="2"/>
  <c r="Z649" i="2"/>
  <c r="AA649" i="2"/>
  <c r="AB649" i="2"/>
  <c r="AC649" i="2"/>
  <c r="AD649" i="2"/>
  <c r="Y650" i="2"/>
  <c r="Z650" i="2"/>
  <c r="AA650" i="2"/>
  <c r="AB650" i="2"/>
  <c r="AC650" i="2"/>
  <c r="AD650" i="2"/>
  <c r="Y651" i="2"/>
  <c r="Z651" i="2"/>
  <c r="AA651" i="2"/>
  <c r="AB651" i="2"/>
  <c r="AC651" i="2"/>
  <c r="AD651" i="2"/>
  <c r="Y652" i="2"/>
  <c r="Z652" i="2"/>
  <c r="AA652" i="2"/>
  <c r="AB652" i="2"/>
  <c r="AC652" i="2"/>
  <c r="AD652" i="2"/>
  <c r="Y653" i="2"/>
  <c r="Z653" i="2"/>
  <c r="AA653" i="2"/>
  <c r="AB653" i="2"/>
  <c r="AC653" i="2"/>
  <c r="AD653" i="2"/>
  <c r="Y654" i="2"/>
  <c r="Z654" i="2"/>
  <c r="AA654" i="2"/>
  <c r="AB654" i="2"/>
  <c r="AC654" i="2"/>
  <c r="AD654" i="2"/>
  <c r="Y655" i="2"/>
  <c r="Z655" i="2"/>
  <c r="AA655" i="2"/>
  <c r="AB655" i="2"/>
  <c r="AC655" i="2"/>
  <c r="AD655" i="2"/>
  <c r="Y656" i="2"/>
  <c r="Z656" i="2"/>
  <c r="AA656" i="2"/>
  <c r="AB656" i="2"/>
  <c r="AC656" i="2"/>
  <c r="AD656" i="2"/>
  <c r="Y657" i="2"/>
  <c r="Z657" i="2"/>
  <c r="AA657" i="2"/>
  <c r="AB657" i="2"/>
  <c r="AC657" i="2"/>
  <c r="AD657" i="2"/>
  <c r="Y658" i="2"/>
  <c r="Z658" i="2"/>
  <c r="AA658" i="2"/>
  <c r="AB658" i="2"/>
  <c r="AC658" i="2"/>
  <c r="AD658" i="2"/>
  <c r="Y659" i="2"/>
  <c r="Z659" i="2"/>
  <c r="AA659" i="2"/>
  <c r="AB659" i="2"/>
  <c r="AC659" i="2"/>
  <c r="AD659" i="2"/>
  <c r="Y660" i="2"/>
  <c r="Z660" i="2"/>
  <c r="AA660" i="2"/>
  <c r="AB660" i="2"/>
  <c r="AC660" i="2"/>
  <c r="AD660" i="2"/>
  <c r="Y661" i="2"/>
  <c r="Z661" i="2"/>
  <c r="AA661" i="2"/>
  <c r="AB661" i="2"/>
  <c r="AC661" i="2"/>
  <c r="AD661" i="2"/>
  <c r="Y662" i="2"/>
  <c r="Z662" i="2"/>
  <c r="AA662" i="2"/>
  <c r="AB662" i="2"/>
  <c r="AC662" i="2"/>
  <c r="AD662" i="2"/>
  <c r="Y663" i="2"/>
  <c r="Z663" i="2"/>
  <c r="AA663" i="2"/>
  <c r="AB663" i="2"/>
  <c r="AC663" i="2"/>
  <c r="AD663" i="2"/>
  <c r="Y664" i="2"/>
  <c r="Z664" i="2"/>
  <c r="AA664" i="2"/>
  <c r="AB664" i="2"/>
  <c r="AC664" i="2"/>
  <c r="AD664" i="2"/>
  <c r="Y468" i="2"/>
  <c r="Z468" i="2"/>
  <c r="AA468" i="2"/>
  <c r="AB468" i="2"/>
  <c r="AC468" i="2"/>
  <c r="AD468" i="2"/>
  <c r="Y469" i="2"/>
  <c r="Z469" i="2"/>
  <c r="AA469" i="2"/>
  <c r="AB469" i="2"/>
  <c r="AC469" i="2"/>
  <c r="AD469" i="2"/>
  <c r="Y470" i="2"/>
  <c r="Z470" i="2"/>
  <c r="AA470" i="2"/>
  <c r="AB470" i="2"/>
  <c r="AC470" i="2"/>
  <c r="AD470" i="2"/>
  <c r="Y471" i="2"/>
  <c r="Z471" i="2"/>
  <c r="AA471" i="2"/>
  <c r="AB471" i="2"/>
  <c r="AC471" i="2"/>
  <c r="AD471" i="2"/>
  <c r="Y472" i="2"/>
  <c r="Z472" i="2"/>
  <c r="AA472" i="2"/>
  <c r="AB472" i="2"/>
  <c r="AC472" i="2"/>
  <c r="AD472" i="2"/>
  <c r="Y473" i="2"/>
  <c r="Z473" i="2"/>
  <c r="AA473" i="2"/>
  <c r="AB473" i="2"/>
  <c r="AC473" i="2"/>
  <c r="AD473" i="2"/>
  <c r="Y474" i="2"/>
  <c r="Z474" i="2"/>
  <c r="AA474" i="2"/>
  <c r="AB474" i="2"/>
  <c r="AC474" i="2"/>
  <c r="AD474" i="2"/>
  <c r="Y475" i="2"/>
  <c r="Z475" i="2"/>
  <c r="AA475" i="2"/>
  <c r="AB475" i="2"/>
  <c r="AC475" i="2"/>
  <c r="AD475" i="2"/>
  <c r="Y476" i="2"/>
  <c r="Z476" i="2"/>
  <c r="AA476" i="2"/>
  <c r="AB476" i="2"/>
  <c r="AC476" i="2"/>
  <c r="AD476" i="2"/>
  <c r="Y477" i="2"/>
  <c r="Z477" i="2"/>
  <c r="AA477" i="2"/>
  <c r="AB477" i="2"/>
  <c r="AC477" i="2"/>
  <c r="AD477" i="2"/>
  <c r="Y478" i="2"/>
  <c r="Z478" i="2"/>
  <c r="AA478" i="2"/>
  <c r="AB478" i="2"/>
  <c r="AC478" i="2"/>
  <c r="AD478" i="2"/>
  <c r="Y479" i="2"/>
  <c r="Z479" i="2"/>
  <c r="AA479" i="2"/>
  <c r="AB479" i="2"/>
  <c r="AC479" i="2"/>
  <c r="AD479" i="2"/>
  <c r="Y480" i="2"/>
  <c r="Z480" i="2"/>
  <c r="AA480" i="2"/>
  <c r="AB480" i="2"/>
  <c r="AC480" i="2"/>
  <c r="AD480" i="2"/>
  <c r="Y481" i="2"/>
  <c r="Z481" i="2"/>
  <c r="AA481" i="2"/>
  <c r="AB481" i="2"/>
  <c r="AC481" i="2"/>
  <c r="AD481" i="2"/>
  <c r="Y482" i="2"/>
  <c r="Z482" i="2"/>
  <c r="AA482" i="2"/>
  <c r="AB482" i="2"/>
  <c r="AC482" i="2"/>
  <c r="AD482" i="2"/>
  <c r="Y483" i="2"/>
  <c r="Z483" i="2"/>
  <c r="AA483" i="2"/>
  <c r="AB483" i="2"/>
  <c r="AC483" i="2"/>
  <c r="AD483" i="2"/>
  <c r="Y484" i="2"/>
  <c r="Z484" i="2"/>
  <c r="AA484" i="2"/>
  <c r="AB484" i="2"/>
  <c r="AC484" i="2"/>
  <c r="AD484" i="2"/>
  <c r="Y485" i="2"/>
  <c r="Z485" i="2"/>
  <c r="AA485" i="2"/>
  <c r="AB485" i="2"/>
  <c r="AC485" i="2"/>
  <c r="AD485" i="2"/>
  <c r="Y486" i="2"/>
  <c r="Z486" i="2"/>
  <c r="AA486" i="2"/>
  <c r="AB486" i="2"/>
  <c r="AC486" i="2"/>
  <c r="AD486" i="2"/>
  <c r="Y487" i="2"/>
  <c r="Z487" i="2"/>
  <c r="AA487" i="2"/>
  <c r="AB487" i="2"/>
  <c r="AC487" i="2"/>
  <c r="AD487" i="2"/>
  <c r="Y488" i="2"/>
  <c r="Z488" i="2"/>
  <c r="AA488" i="2"/>
  <c r="AB488" i="2"/>
  <c r="AC488" i="2"/>
  <c r="AD488" i="2"/>
  <c r="Y489" i="2"/>
  <c r="Z489" i="2"/>
  <c r="AA489" i="2"/>
  <c r="AB489" i="2"/>
  <c r="AC489" i="2"/>
  <c r="AD489" i="2"/>
  <c r="Y490" i="2"/>
  <c r="Z490" i="2"/>
  <c r="AA490" i="2"/>
  <c r="AB490" i="2"/>
  <c r="AC490" i="2"/>
  <c r="AD490" i="2"/>
  <c r="AD467" i="2"/>
  <c r="AC467" i="2"/>
  <c r="AB467" i="2"/>
  <c r="AA467" i="2"/>
  <c r="Z467" i="2"/>
  <c r="Y467" i="2"/>
  <c r="BO1182" i="2" l="1"/>
  <c r="BO1176" i="2"/>
  <c r="BD816" i="2"/>
  <c r="BD1172" i="2" s="1"/>
  <c r="BE1172" i="2"/>
  <c r="BC1172" i="2"/>
  <c r="BC1001" i="2"/>
  <c r="BC1168" i="2" s="1"/>
  <c r="BD1001" i="2"/>
  <c r="BD1175" i="2" s="1"/>
  <c r="BE1168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J415" i="2"/>
  <c r="AJ416" i="2"/>
  <c r="AJ417" i="2"/>
  <c r="AJ418" i="2"/>
  <c r="AJ419" i="2"/>
  <c r="AJ420" i="2"/>
  <c r="AJ421" i="2"/>
  <c r="AJ422" i="2"/>
  <c r="AJ423" i="2"/>
  <c r="AJ424" i="2"/>
  <c r="AJ425" i="2"/>
  <c r="AJ426" i="2"/>
  <c r="AJ427" i="2"/>
  <c r="AJ428" i="2"/>
  <c r="AJ429" i="2"/>
  <c r="AJ430" i="2"/>
  <c r="AJ431" i="2"/>
  <c r="AJ432" i="2"/>
  <c r="AJ433" i="2"/>
  <c r="AJ434" i="2"/>
  <c r="AJ435" i="2"/>
  <c r="AJ436" i="2"/>
  <c r="AJ437" i="2"/>
  <c r="AJ438" i="2"/>
  <c r="AJ439" i="2"/>
  <c r="AJ440" i="2"/>
  <c r="AJ441" i="2"/>
  <c r="AJ442" i="2"/>
  <c r="AJ443" i="2"/>
  <c r="AJ444" i="2"/>
  <c r="AJ445" i="2"/>
  <c r="AJ446" i="2"/>
  <c r="AJ447" i="2"/>
  <c r="AJ448" i="2"/>
  <c r="AJ449" i="2"/>
  <c r="AJ450" i="2"/>
  <c r="AJ451" i="2"/>
  <c r="AJ452" i="2"/>
  <c r="AJ453" i="2"/>
  <c r="AJ454" i="2"/>
  <c r="AJ455" i="2"/>
  <c r="AJ456" i="2"/>
  <c r="AJ457" i="2"/>
  <c r="AJ458" i="2"/>
  <c r="AJ459" i="2"/>
  <c r="AJ460" i="2"/>
  <c r="AJ461" i="2"/>
  <c r="AJ462" i="2"/>
  <c r="AJ463" i="2"/>
  <c r="AJ464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J225" i="2"/>
  <c r="AI225" i="2"/>
  <c r="Y396" i="2"/>
  <c r="Z396" i="2"/>
  <c r="AA396" i="2"/>
  <c r="AB396" i="2"/>
  <c r="AC396" i="2"/>
  <c r="AD396" i="2"/>
  <c r="Y398" i="2"/>
  <c r="Z398" i="2"/>
  <c r="AA398" i="2"/>
  <c r="AB398" i="2"/>
  <c r="AC398" i="2"/>
  <c r="AD398" i="2"/>
  <c r="Y399" i="2"/>
  <c r="Z399" i="2"/>
  <c r="AA399" i="2"/>
  <c r="AB399" i="2"/>
  <c r="AC399" i="2"/>
  <c r="AD399" i="2"/>
  <c r="Y401" i="2"/>
  <c r="Z401" i="2"/>
  <c r="AA401" i="2"/>
  <c r="AB401" i="2"/>
  <c r="AC401" i="2"/>
  <c r="AD401" i="2"/>
  <c r="Y406" i="2"/>
  <c r="Z406" i="2"/>
  <c r="AA406" i="2"/>
  <c r="AB406" i="2"/>
  <c r="AC406" i="2"/>
  <c r="AD406" i="2"/>
  <c r="Y407" i="2"/>
  <c r="Z407" i="2"/>
  <c r="AA407" i="2"/>
  <c r="AB407" i="2"/>
  <c r="AC407" i="2"/>
  <c r="AD407" i="2"/>
  <c r="Y408" i="2"/>
  <c r="Z408" i="2"/>
  <c r="AA408" i="2"/>
  <c r="AB408" i="2"/>
  <c r="AC408" i="2"/>
  <c r="AD408" i="2"/>
  <c r="Y409" i="2"/>
  <c r="Z409" i="2"/>
  <c r="AA409" i="2"/>
  <c r="AB409" i="2"/>
  <c r="AC409" i="2"/>
  <c r="AD409" i="2"/>
  <c r="Y419" i="2"/>
  <c r="Z419" i="2"/>
  <c r="AA419" i="2"/>
  <c r="AB419" i="2"/>
  <c r="AC419" i="2"/>
  <c r="AD419" i="2"/>
  <c r="Y420" i="2"/>
  <c r="Z420" i="2"/>
  <c r="AA420" i="2"/>
  <c r="AB420" i="2"/>
  <c r="AC420" i="2"/>
  <c r="AD420" i="2"/>
  <c r="Y423" i="2"/>
  <c r="Z423" i="2"/>
  <c r="AA423" i="2"/>
  <c r="AB423" i="2"/>
  <c r="AC423" i="2"/>
  <c r="AD423" i="2"/>
  <c r="Y424" i="2"/>
  <c r="Z424" i="2"/>
  <c r="AA424" i="2"/>
  <c r="AB424" i="2"/>
  <c r="AC424" i="2"/>
  <c r="AD424" i="2"/>
  <c r="Y425" i="2"/>
  <c r="Z425" i="2"/>
  <c r="AA425" i="2"/>
  <c r="AB425" i="2"/>
  <c r="AC425" i="2"/>
  <c r="AD425" i="2"/>
  <c r="Y426" i="2"/>
  <c r="Z426" i="2"/>
  <c r="AA426" i="2"/>
  <c r="AB426" i="2"/>
  <c r="AC426" i="2"/>
  <c r="AD426" i="2"/>
  <c r="Y427" i="2"/>
  <c r="Z427" i="2"/>
  <c r="AA427" i="2"/>
  <c r="AB427" i="2"/>
  <c r="AC427" i="2"/>
  <c r="AD427" i="2"/>
  <c r="Y428" i="2"/>
  <c r="Z428" i="2"/>
  <c r="AA428" i="2"/>
  <c r="AB428" i="2"/>
  <c r="AC428" i="2"/>
  <c r="AD428" i="2"/>
  <c r="Y429" i="2"/>
  <c r="Z429" i="2"/>
  <c r="AA429" i="2"/>
  <c r="AB429" i="2"/>
  <c r="AC429" i="2"/>
  <c r="AD429" i="2"/>
  <c r="Y430" i="2"/>
  <c r="Z430" i="2"/>
  <c r="AA430" i="2"/>
  <c r="AB430" i="2"/>
  <c r="AC430" i="2"/>
  <c r="AD430" i="2"/>
  <c r="Y431" i="2"/>
  <c r="Z431" i="2"/>
  <c r="AA431" i="2"/>
  <c r="AB431" i="2"/>
  <c r="AC431" i="2"/>
  <c r="AD431" i="2"/>
  <c r="Y432" i="2"/>
  <c r="Z432" i="2"/>
  <c r="AA432" i="2"/>
  <c r="AB432" i="2"/>
  <c r="AC432" i="2"/>
  <c r="AD432" i="2"/>
  <c r="Y433" i="2"/>
  <c r="Z433" i="2"/>
  <c r="AA433" i="2"/>
  <c r="AB433" i="2"/>
  <c r="AC433" i="2"/>
  <c r="AD433" i="2"/>
  <c r="Y434" i="2"/>
  <c r="Z434" i="2"/>
  <c r="AA434" i="2"/>
  <c r="AB434" i="2"/>
  <c r="AC434" i="2"/>
  <c r="AD434" i="2"/>
  <c r="Y435" i="2"/>
  <c r="Z435" i="2"/>
  <c r="AA435" i="2"/>
  <c r="AB435" i="2"/>
  <c r="AC435" i="2"/>
  <c r="AD435" i="2"/>
  <c r="Y438" i="2"/>
  <c r="Z438" i="2"/>
  <c r="AA438" i="2"/>
  <c r="AB438" i="2"/>
  <c r="AC438" i="2"/>
  <c r="AD438" i="2"/>
  <c r="Y439" i="2"/>
  <c r="Z439" i="2"/>
  <c r="AA439" i="2"/>
  <c r="AB439" i="2"/>
  <c r="AC439" i="2"/>
  <c r="AD439" i="2"/>
  <c r="Y440" i="2"/>
  <c r="Z440" i="2"/>
  <c r="AA440" i="2"/>
  <c r="AB440" i="2"/>
  <c r="AC440" i="2"/>
  <c r="AD440" i="2"/>
  <c r="Y441" i="2"/>
  <c r="Z441" i="2"/>
  <c r="AA441" i="2"/>
  <c r="AB441" i="2"/>
  <c r="AC441" i="2"/>
  <c r="AD441" i="2"/>
  <c r="Y443" i="2"/>
  <c r="Z443" i="2"/>
  <c r="AA443" i="2"/>
  <c r="AB443" i="2"/>
  <c r="AC443" i="2"/>
  <c r="AD443" i="2"/>
  <c r="Y445" i="2"/>
  <c r="Z445" i="2"/>
  <c r="AA445" i="2"/>
  <c r="AB445" i="2"/>
  <c r="AC445" i="2"/>
  <c r="AD445" i="2"/>
  <c r="Y461" i="2"/>
  <c r="Z461" i="2"/>
  <c r="AA461" i="2"/>
  <c r="AB461" i="2"/>
  <c r="AC461" i="2"/>
  <c r="AD461" i="2"/>
  <c r="Y462" i="2"/>
  <c r="Z462" i="2"/>
  <c r="AA462" i="2"/>
  <c r="AB462" i="2"/>
  <c r="AC462" i="2"/>
  <c r="AD462" i="2"/>
  <c r="Y384" i="2"/>
  <c r="Z384" i="2"/>
  <c r="AA384" i="2"/>
  <c r="AB384" i="2"/>
  <c r="AC384" i="2"/>
  <c r="AD384" i="2"/>
  <c r="Y385" i="2"/>
  <c r="Z385" i="2"/>
  <c r="AA385" i="2"/>
  <c r="AB385" i="2"/>
  <c r="AC385" i="2"/>
  <c r="AD385" i="2"/>
  <c r="Y386" i="2"/>
  <c r="Z386" i="2"/>
  <c r="AA386" i="2"/>
  <c r="AB386" i="2"/>
  <c r="AC386" i="2"/>
  <c r="AD386" i="2"/>
  <c r="Y395" i="2"/>
  <c r="Z395" i="2"/>
  <c r="AA395" i="2"/>
  <c r="AB395" i="2"/>
  <c r="AC395" i="2"/>
  <c r="AD395" i="2"/>
  <c r="Y402" i="2"/>
  <c r="Z402" i="2"/>
  <c r="AA402" i="2"/>
  <c r="AB402" i="2"/>
  <c r="AC402" i="2"/>
  <c r="AD402" i="2"/>
  <c r="Y405" i="2"/>
  <c r="Z405" i="2"/>
  <c r="AA405" i="2"/>
  <c r="AB405" i="2"/>
  <c r="AC405" i="2"/>
  <c r="AD405" i="2"/>
  <c r="Y410" i="2"/>
  <c r="Z410" i="2"/>
  <c r="AA410" i="2"/>
  <c r="AB410" i="2"/>
  <c r="AC410" i="2"/>
  <c r="AD410" i="2"/>
  <c r="Y412" i="2"/>
  <c r="Z412" i="2"/>
  <c r="AA412" i="2"/>
  <c r="AB412" i="2"/>
  <c r="AC412" i="2"/>
  <c r="AD412" i="2"/>
  <c r="Y444" i="2"/>
  <c r="Z444" i="2"/>
  <c r="AA444" i="2"/>
  <c r="AB444" i="2"/>
  <c r="AC444" i="2"/>
  <c r="AD444" i="2"/>
  <c r="Y449" i="2"/>
  <c r="Z449" i="2"/>
  <c r="AA449" i="2"/>
  <c r="AB449" i="2"/>
  <c r="AC449" i="2"/>
  <c r="AD449" i="2"/>
  <c r="Y450" i="2"/>
  <c r="Z450" i="2"/>
  <c r="AA450" i="2"/>
  <c r="AB450" i="2"/>
  <c r="AC450" i="2"/>
  <c r="AD450" i="2"/>
  <c r="Y451" i="2"/>
  <c r="Z451" i="2"/>
  <c r="AA451" i="2"/>
  <c r="AB451" i="2"/>
  <c r="AC451" i="2"/>
  <c r="AD451" i="2"/>
  <c r="Y452" i="2"/>
  <c r="Z452" i="2"/>
  <c r="AA452" i="2"/>
  <c r="AB452" i="2"/>
  <c r="AC452" i="2"/>
  <c r="AD452" i="2"/>
  <c r="Y453" i="2"/>
  <c r="Z453" i="2"/>
  <c r="AA453" i="2"/>
  <c r="AB453" i="2"/>
  <c r="AC453" i="2"/>
  <c r="AD453" i="2"/>
  <c r="Y454" i="2"/>
  <c r="Z454" i="2"/>
  <c r="AA454" i="2"/>
  <c r="AB454" i="2"/>
  <c r="AC454" i="2"/>
  <c r="AD454" i="2"/>
  <c r="Y455" i="2"/>
  <c r="Z455" i="2"/>
  <c r="AA455" i="2"/>
  <c r="AB455" i="2"/>
  <c r="AC455" i="2"/>
  <c r="AD455" i="2"/>
  <c r="Y456" i="2"/>
  <c r="Z456" i="2"/>
  <c r="AA456" i="2"/>
  <c r="AB456" i="2"/>
  <c r="AC456" i="2"/>
  <c r="AD456" i="2"/>
  <c r="Y457" i="2"/>
  <c r="Z457" i="2"/>
  <c r="AA457" i="2"/>
  <c r="AB457" i="2"/>
  <c r="AC457" i="2"/>
  <c r="AD457" i="2"/>
  <c r="Y458" i="2"/>
  <c r="Z458" i="2"/>
  <c r="AA458" i="2"/>
  <c r="AB458" i="2"/>
  <c r="AC458" i="2"/>
  <c r="AD458" i="2"/>
  <c r="Y379" i="2"/>
  <c r="Z379" i="2"/>
  <c r="AA379" i="2"/>
  <c r="AB379" i="2"/>
  <c r="AC379" i="2"/>
  <c r="AD379" i="2"/>
  <c r="Y436" i="2"/>
  <c r="Z436" i="2"/>
  <c r="AA436" i="2"/>
  <c r="AB436" i="2"/>
  <c r="AC436" i="2"/>
  <c r="AD436" i="2"/>
  <c r="Y437" i="2"/>
  <c r="Z437" i="2"/>
  <c r="AA437" i="2"/>
  <c r="AB437" i="2"/>
  <c r="AC437" i="2"/>
  <c r="AD437" i="2"/>
  <c r="Y446" i="2"/>
  <c r="Z446" i="2"/>
  <c r="AA446" i="2"/>
  <c r="AB446" i="2"/>
  <c r="AC446" i="2"/>
  <c r="AD446" i="2"/>
  <c r="Y447" i="2"/>
  <c r="Z447" i="2"/>
  <c r="AA447" i="2"/>
  <c r="AB447" i="2"/>
  <c r="AC447" i="2"/>
  <c r="AD447" i="2"/>
  <c r="Y448" i="2"/>
  <c r="Z448" i="2"/>
  <c r="AA448" i="2"/>
  <c r="AB448" i="2"/>
  <c r="AC448" i="2"/>
  <c r="AD448" i="2"/>
  <c r="Y459" i="2"/>
  <c r="Z459" i="2"/>
  <c r="AA459" i="2"/>
  <c r="AB459" i="2"/>
  <c r="AC459" i="2"/>
  <c r="AD459" i="2"/>
  <c r="Y460" i="2"/>
  <c r="Z460" i="2"/>
  <c r="AA460" i="2"/>
  <c r="AB460" i="2"/>
  <c r="AC460" i="2"/>
  <c r="AD460" i="2"/>
  <c r="Y380" i="2"/>
  <c r="Z380" i="2"/>
  <c r="AA380" i="2"/>
  <c r="AB380" i="2"/>
  <c r="AC380" i="2"/>
  <c r="AD380" i="2"/>
  <c r="Y381" i="2"/>
  <c r="Z381" i="2"/>
  <c r="AA381" i="2"/>
  <c r="AB381" i="2"/>
  <c r="AC381" i="2"/>
  <c r="AD381" i="2"/>
  <c r="Y382" i="2"/>
  <c r="Z382" i="2"/>
  <c r="AA382" i="2"/>
  <c r="AB382" i="2"/>
  <c r="AC382" i="2"/>
  <c r="AD382" i="2"/>
  <c r="Y383" i="2"/>
  <c r="Z383" i="2"/>
  <c r="AA383" i="2"/>
  <c r="AB383" i="2"/>
  <c r="AC383" i="2"/>
  <c r="AD383" i="2"/>
  <c r="Y263" i="2"/>
  <c r="Z263" i="2"/>
  <c r="AA263" i="2"/>
  <c r="AB263" i="2"/>
  <c r="AC263" i="2"/>
  <c r="AD263" i="2"/>
  <c r="Y264" i="2"/>
  <c r="Z264" i="2"/>
  <c r="AA264" i="2"/>
  <c r="AB264" i="2"/>
  <c r="AC264" i="2"/>
  <c r="AD264" i="2"/>
  <c r="Y267" i="2"/>
  <c r="Z267" i="2"/>
  <c r="AA267" i="2"/>
  <c r="AB267" i="2"/>
  <c r="AC267" i="2"/>
  <c r="AD267" i="2"/>
  <c r="Y268" i="2"/>
  <c r="Z268" i="2"/>
  <c r="AA268" i="2"/>
  <c r="AB268" i="2"/>
  <c r="AC268" i="2"/>
  <c r="AD268" i="2"/>
  <c r="Y228" i="2"/>
  <c r="Z228" i="2"/>
  <c r="AA228" i="2"/>
  <c r="AB228" i="2"/>
  <c r="AC228" i="2"/>
  <c r="AD228" i="2"/>
  <c r="Y229" i="2"/>
  <c r="Z229" i="2"/>
  <c r="AA229" i="2"/>
  <c r="AB229" i="2"/>
  <c r="AC229" i="2"/>
  <c r="AD229" i="2"/>
  <c r="Y231" i="2"/>
  <c r="Z231" i="2"/>
  <c r="AA231" i="2"/>
  <c r="AB231" i="2"/>
  <c r="AC231" i="2"/>
  <c r="AD231" i="2"/>
  <c r="Y232" i="2"/>
  <c r="Z232" i="2"/>
  <c r="AA232" i="2"/>
  <c r="AB232" i="2"/>
  <c r="AC232" i="2"/>
  <c r="AD232" i="2"/>
  <c r="Y233" i="2"/>
  <c r="Z233" i="2"/>
  <c r="AA233" i="2"/>
  <c r="AB233" i="2"/>
  <c r="AC233" i="2"/>
  <c r="AD233" i="2"/>
  <c r="Y236" i="2"/>
  <c r="Z236" i="2"/>
  <c r="AA236" i="2"/>
  <c r="AB236" i="2"/>
  <c r="AC236" i="2"/>
  <c r="AD236" i="2"/>
  <c r="Y248" i="2"/>
  <c r="Z248" i="2"/>
  <c r="AA248" i="2"/>
  <c r="AB248" i="2"/>
  <c r="AC248" i="2"/>
  <c r="AD248" i="2"/>
  <c r="Y252" i="2"/>
  <c r="Z252" i="2"/>
  <c r="AA252" i="2"/>
  <c r="AB252" i="2"/>
  <c r="AC252" i="2"/>
  <c r="AD252" i="2"/>
  <c r="Y342" i="2"/>
  <c r="Z342" i="2"/>
  <c r="AA342" i="2"/>
  <c r="AB342" i="2"/>
  <c r="AC342" i="2"/>
  <c r="AD342" i="2"/>
  <c r="Y272" i="2"/>
  <c r="Z272" i="2"/>
  <c r="AA272" i="2"/>
  <c r="AB272" i="2"/>
  <c r="AC272" i="2"/>
  <c r="AD272" i="2"/>
  <c r="Y343" i="2"/>
  <c r="Z343" i="2"/>
  <c r="AA343" i="2"/>
  <c r="AB343" i="2"/>
  <c r="AC343" i="2"/>
  <c r="AD343" i="2"/>
  <c r="Y275" i="2"/>
  <c r="Z275" i="2"/>
  <c r="AA275" i="2"/>
  <c r="AB275" i="2"/>
  <c r="AC275" i="2"/>
  <c r="AD275" i="2"/>
  <c r="Y344" i="2"/>
  <c r="Z344" i="2"/>
  <c r="AA344" i="2"/>
  <c r="AB344" i="2"/>
  <c r="AC344" i="2"/>
  <c r="AD344" i="2"/>
  <c r="Y345" i="2"/>
  <c r="Z345" i="2"/>
  <c r="AA345" i="2"/>
  <c r="AB345" i="2"/>
  <c r="AC345" i="2"/>
  <c r="AD345" i="2"/>
  <c r="Y346" i="2"/>
  <c r="Z346" i="2"/>
  <c r="AA346" i="2"/>
  <c r="AB346" i="2"/>
  <c r="AC346" i="2"/>
  <c r="AD346" i="2"/>
  <c r="Y347" i="2"/>
  <c r="Z347" i="2"/>
  <c r="AA347" i="2"/>
  <c r="AB347" i="2"/>
  <c r="AC347" i="2"/>
  <c r="AD347" i="2"/>
  <c r="Y279" i="2"/>
  <c r="Z279" i="2"/>
  <c r="AA279" i="2"/>
  <c r="AB279" i="2"/>
  <c r="AC279" i="2"/>
  <c r="AD279" i="2"/>
  <c r="Y280" i="2"/>
  <c r="Z280" i="2"/>
  <c r="AA280" i="2"/>
  <c r="AB280" i="2"/>
  <c r="AC280" i="2"/>
  <c r="AD280" i="2"/>
  <c r="Y281" i="2"/>
  <c r="Z281" i="2"/>
  <c r="AA281" i="2"/>
  <c r="AB281" i="2"/>
  <c r="AC281" i="2"/>
  <c r="AD281" i="2"/>
  <c r="Y282" i="2"/>
  <c r="Z282" i="2"/>
  <c r="AA282" i="2"/>
  <c r="AB282" i="2"/>
  <c r="AC282" i="2"/>
  <c r="AD282" i="2"/>
  <c r="Y283" i="2"/>
  <c r="Z283" i="2"/>
  <c r="AA283" i="2"/>
  <c r="AB283" i="2"/>
  <c r="AC283" i="2"/>
  <c r="AD283" i="2"/>
  <c r="Y348" i="2"/>
  <c r="Z348" i="2"/>
  <c r="AA348" i="2"/>
  <c r="AB348" i="2"/>
  <c r="AC348" i="2"/>
  <c r="AD348" i="2"/>
  <c r="Y349" i="2"/>
  <c r="Z349" i="2"/>
  <c r="AA349" i="2"/>
  <c r="AB349" i="2"/>
  <c r="AC349" i="2"/>
  <c r="AD349" i="2"/>
  <c r="Y350" i="2"/>
  <c r="Z350" i="2"/>
  <c r="AA350" i="2"/>
  <c r="AB350" i="2"/>
  <c r="AC350" i="2"/>
  <c r="AD350" i="2"/>
  <c r="Y351" i="2"/>
  <c r="Z351" i="2"/>
  <c r="AA351" i="2"/>
  <c r="AB351" i="2"/>
  <c r="AC351" i="2"/>
  <c r="AD351" i="2"/>
  <c r="Y284" i="2"/>
  <c r="Z284" i="2"/>
  <c r="AA284" i="2"/>
  <c r="AB284" i="2"/>
  <c r="AC284" i="2"/>
  <c r="AD284" i="2"/>
  <c r="Y352" i="2"/>
  <c r="Z352" i="2"/>
  <c r="AA352" i="2"/>
  <c r="AB352" i="2"/>
  <c r="AC352" i="2"/>
  <c r="AD352" i="2"/>
  <c r="Y353" i="2"/>
  <c r="Z353" i="2"/>
  <c r="AA353" i="2"/>
  <c r="AB353" i="2"/>
  <c r="AC353" i="2"/>
  <c r="AD353" i="2"/>
  <c r="Y354" i="2"/>
  <c r="Z354" i="2"/>
  <c r="AA354" i="2"/>
  <c r="AB354" i="2"/>
  <c r="AC354" i="2"/>
  <c r="AD354" i="2"/>
  <c r="Y355" i="2"/>
  <c r="Z355" i="2"/>
  <c r="AA355" i="2"/>
  <c r="AB355" i="2"/>
  <c r="AC355" i="2"/>
  <c r="AD355" i="2"/>
  <c r="Y356" i="2"/>
  <c r="Z356" i="2"/>
  <c r="AA356" i="2"/>
  <c r="AB356" i="2"/>
  <c r="AC356" i="2"/>
  <c r="AD356" i="2"/>
  <c r="Y357" i="2"/>
  <c r="Z357" i="2"/>
  <c r="AA357" i="2"/>
  <c r="AB357" i="2"/>
  <c r="AC357" i="2"/>
  <c r="AD357" i="2"/>
  <c r="Y358" i="2"/>
  <c r="Z358" i="2"/>
  <c r="AA358" i="2"/>
  <c r="AB358" i="2"/>
  <c r="AC358" i="2"/>
  <c r="AD358" i="2"/>
  <c r="Y289" i="2"/>
  <c r="Z289" i="2"/>
  <c r="AA289" i="2"/>
  <c r="AB289" i="2"/>
  <c r="AC289" i="2"/>
  <c r="AD289" i="2"/>
  <c r="Y359" i="2"/>
  <c r="Z359" i="2"/>
  <c r="AA359" i="2"/>
  <c r="AB359" i="2"/>
  <c r="AC359" i="2"/>
  <c r="AD359" i="2"/>
  <c r="Y295" i="2"/>
  <c r="Z295" i="2"/>
  <c r="AA295" i="2"/>
  <c r="AB295" i="2"/>
  <c r="AC295" i="2"/>
  <c r="AD295" i="2"/>
  <c r="Y360" i="2"/>
  <c r="Z360" i="2"/>
  <c r="AA360" i="2"/>
  <c r="AB360" i="2"/>
  <c r="AC360" i="2"/>
  <c r="AD360" i="2"/>
  <c r="Y296" i="2"/>
  <c r="Z296" i="2"/>
  <c r="AA296" i="2"/>
  <c r="AB296" i="2"/>
  <c r="AC296" i="2"/>
  <c r="AD296" i="2"/>
  <c r="Y299" i="2"/>
  <c r="Z299" i="2"/>
  <c r="AA299" i="2"/>
  <c r="AB299" i="2"/>
  <c r="AC299" i="2"/>
  <c r="AD299" i="2"/>
  <c r="Y301" i="2"/>
  <c r="Z301" i="2"/>
  <c r="AA301" i="2"/>
  <c r="AB301" i="2"/>
  <c r="AC301" i="2"/>
  <c r="AD301" i="2"/>
  <c r="Y302" i="2"/>
  <c r="Z302" i="2"/>
  <c r="AA302" i="2"/>
  <c r="AB302" i="2"/>
  <c r="AC302" i="2"/>
  <c r="AD302" i="2"/>
  <c r="Y361" i="2"/>
  <c r="Z361" i="2"/>
  <c r="AA361" i="2"/>
  <c r="AB361" i="2"/>
  <c r="AC361" i="2"/>
  <c r="AD361" i="2"/>
  <c r="Y303" i="2"/>
  <c r="Z303" i="2"/>
  <c r="AA303" i="2"/>
  <c r="AB303" i="2"/>
  <c r="AC303" i="2"/>
  <c r="AD303" i="2"/>
  <c r="Y362" i="2"/>
  <c r="Z362" i="2"/>
  <c r="AA362" i="2"/>
  <c r="AB362" i="2"/>
  <c r="AC362" i="2"/>
  <c r="AD362" i="2"/>
  <c r="Y363" i="2"/>
  <c r="Z363" i="2"/>
  <c r="AA363" i="2"/>
  <c r="AB363" i="2"/>
  <c r="AC363" i="2"/>
  <c r="AD363" i="2"/>
  <c r="Y364" i="2"/>
  <c r="Z364" i="2"/>
  <c r="AA364" i="2"/>
  <c r="AB364" i="2"/>
  <c r="AC364" i="2"/>
  <c r="AD364" i="2"/>
  <c r="Y365" i="2"/>
  <c r="Z365" i="2"/>
  <c r="AA365" i="2"/>
  <c r="AB365" i="2"/>
  <c r="AC365" i="2"/>
  <c r="AD365" i="2"/>
  <c r="Y366" i="2"/>
  <c r="Z366" i="2"/>
  <c r="AA366" i="2"/>
  <c r="AB366" i="2"/>
  <c r="AC366" i="2"/>
  <c r="AD366" i="2"/>
  <c r="Y367" i="2"/>
  <c r="Z367" i="2"/>
  <c r="AA367" i="2"/>
  <c r="AB367" i="2"/>
  <c r="AC367" i="2"/>
  <c r="AD367" i="2"/>
  <c r="Y307" i="2"/>
  <c r="Z307" i="2"/>
  <c r="AA307" i="2"/>
  <c r="AB307" i="2"/>
  <c r="AC307" i="2"/>
  <c r="AD307" i="2"/>
  <c r="Y368" i="2"/>
  <c r="Z368" i="2"/>
  <c r="AA368" i="2"/>
  <c r="AB368" i="2"/>
  <c r="AC368" i="2"/>
  <c r="AD368" i="2"/>
  <c r="Y369" i="2"/>
  <c r="Z369" i="2"/>
  <c r="AA369" i="2"/>
  <c r="AB369" i="2"/>
  <c r="AC369" i="2"/>
  <c r="AD369" i="2"/>
  <c r="Y370" i="2"/>
  <c r="Z370" i="2"/>
  <c r="AA370" i="2"/>
  <c r="AB370" i="2"/>
  <c r="AC370" i="2"/>
  <c r="AD370" i="2"/>
  <c r="Y309" i="2"/>
  <c r="Z309" i="2"/>
  <c r="AA309" i="2"/>
  <c r="AB309" i="2"/>
  <c r="AC309" i="2"/>
  <c r="AD309" i="2"/>
  <c r="Y311" i="2"/>
  <c r="Z311" i="2"/>
  <c r="AA311" i="2"/>
  <c r="AB311" i="2"/>
  <c r="AC311" i="2"/>
  <c r="AD311" i="2"/>
  <c r="Y371" i="2"/>
  <c r="Z371" i="2"/>
  <c r="AA371" i="2"/>
  <c r="AB371" i="2"/>
  <c r="AC371" i="2"/>
  <c r="AD371" i="2"/>
  <c r="Y372" i="2"/>
  <c r="Z372" i="2"/>
  <c r="AA372" i="2"/>
  <c r="AB372" i="2"/>
  <c r="AC372" i="2"/>
  <c r="AD372" i="2"/>
  <c r="Y313" i="2"/>
  <c r="Z313" i="2"/>
  <c r="AA313" i="2"/>
  <c r="AB313" i="2"/>
  <c r="AC313" i="2"/>
  <c r="AD313" i="2"/>
  <c r="Y316" i="2"/>
  <c r="Z316" i="2"/>
  <c r="AA316" i="2"/>
  <c r="AB316" i="2"/>
  <c r="AC316" i="2"/>
  <c r="AD316" i="2"/>
  <c r="Y317" i="2"/>
  <c r="Z317" i="2"/>
  <c r="AA317" i="2"/>
  <c r="AB317" i="2"/>
  <c r="AC317" i="2"/>
  <c r="AD317" i="2"/>
  <c r="Y319" i="2"/>
  <c r="Z319" i="2"/>
  <c r="AA319" i="2"/>
  <c r="AB319" i="2"/>
  <c r="AC319" i="2"/>
  <c r="AD319" i="2"/>
  <c r="Y320" i="2"/>
  <c r="Z320" i="2"/>
  <c r="AA320" i="2"/>
  <c r="AB320" i="2"/>
  <c r="AC320" i="2"/>
  <c r="AD320" i="2"/>
  <c r="Y321" i="2"/>
  <c r="Z321" i="2"/>
  <c r="AA321" i="2"/>
  <c r="AB321" i="2"/>
  <c r="AC321" i="2"/>
  <c r="AD321" i="2"/>
  <c r="Y324" i="2"/>
  <c r="Z324" i="2"/>
  <c r="AA324" i="2"/>
  <c r="AB324" i="2"/>
  <c r="AC324" i="2"/>
  <c r="AD324" i="2"/>
  <c r="Y325" i="2"/>
  <c r="Z325" i="2"/>
  <c r="AA325" i="2"/>
  <c r="AB325" i="2"/>
  <c r="AC325" i="2"/>
  <c r="AD325" i="2"/>
  <c r="Y328" i="2"/>
  <c r="Z328" i="2"/>
  <c r="AA328" i="2"/>
  <c r="AB328" i="2"/>
  <c r="AC328" i="2"/>
  <c r="AD328" i="2"/>
  <c r="Y333" i="2"/>
  <c r="Z333" i="2"/>
  <c r="AA333" i="2"/>
  <c r="AB333" i="2"/>
  <c r="AC333" i="2"/>
  <c r="AD333" i="2"/>
  <c r="Y336" i="2"/>
  <c r="Z336" i="2"/>
  <c r="AA336" i="2"/>
  <c r="AB336" i="2"/>
  <c r="AC336" i="2"/>
  <c r="AD336" i="2"/>
  <c r="Y337" i="2"/>
  <c r="Z337" i="2"/>
  <c r="AA337" i="2"/>
  <c r="AB337" i="2"/>
  <c r="AC337" i="2"/>
  <c r="AD337" i="2"/>
  <c r="Y341" i="2"/>
  <c r="Z341" i="2"/>
  <c r="AA341" i="2"/>
  <c r="AB341" i="2"/>
  <c r="AC341" i="2"/>
  <c r="AD341" i="2"/>
  <c r="Y269" i="2"/>
  <c r="Z269" i="2"/>
  <c r="AA269" i="2"/>
  <c r="AB269" i="2"/>
  <c r="AC269" i="2"/>
  <c r="AD269" i="2"/>
  <c r="Y270" i="2"/>
  <c r="Z270" i="2"/>
  <c r="AA270" i="2"/>
  <c r="AB270" i="2"/>
  <c r="AC270" i="2"/>
  <c r="AD270" i="2"/>
  <c r="Y271" i="2"/>
  <c r="Z271" i="2"/>
  <c r="AA271" i="2"/>
  <c r="AB271" i="2"/>
  <c r="AC271" i="2"/>
  <c r="AD271" i="2"/>
  <c r="BD1168" i="2" l="1"/>
  <c r="BF1168" i="2" s="1"/>
  <c r="BF1172" i="2"/>
  <c r="BC1175" i="2"/>
  <c r="AK459" i="2"/>
  <c r="AK451" i="2"/>
  <c r="AK443" i="2"/>
  <c r="AK435" i="2"/>
  <c r="AK427" i="2"/>
  <c r="AK419" i="2"/>
  <c r="AK411" i="2"/>
  <c r="AK403" i="2"/>
  <c r="AK395" i="2"/>
  <c r="AK464" i="2"/>
  <c r="AK456" i="2"/>
  <c r="AK448" i="2"/>
  <c r="AK440" i="2"/>
  <c r="AK432" i="2"/>
  <c r="AK424" i="2"/>
  <c r="AK416" i="2"/>
  <c r="AK408" i="2"/>
  <c r="AK400" i="2"/>
  <c r="AK392" i="2"/>
  <c r="AK384" i="2"/>
  <c r="AK376" i="2"/>
  <c r="AK368" i="2"/>
  <c r="AK360" i="2"/>
  <c r="AK352" i="2"/>
  <c r="AK344" i="2"/>
  <c r="AK336" i="2"/>
  <c r="AK328" i="2"/>
  <c r="AK320" i="2"/>
  <c r="AK312" i="2"/>
  <c r="AK304" i="2"/>
  <c r="AK296" i="2"/>
  <c r="AK288" i="2"/>
  <c r="AK280" i="2"/>
  <c r="AK272" i="2"/>
  <c r="AK264" i="2"/>
  <c r="AK256" i="2"/>
  <c r="AK248" i="2"/>
  <c r="AK240" i="2"/>
  <c r="AK232" i="2"/>
  <c r="AK387" i="2"/>
  <c r="AK379" i="2"/>
  <c r="AK371" i="2"/>
  <c r="AK363" i="2"/>
  <c r="AK355" i="2"/>
  <c r="AK347" i="2"/>
  <c r="AK339" i="2"/>
  <c r="AK331" i="2"/>
  <c r="AK323" i="2"/>
  <c r="AK315" i="2"/>
  <c r="AK307" i="2"/>
  <c r="AK299" i="2"/>
  <c r="AK441" i="2"/>
  <c r="AK417" i="2"/>
  <c r="AK463" i="2"/>
  <c r="AK455" i="2"/>
  <c r="AK447" i="2"/>
  <c r="AK439" i="2"/>
  <c r="AK431" i="2"/>
  <c r="AK423" i="2"/>
  <c r="AK415" i="2"/>
  <c r="AK407" i="2"/>
  <c r="AK399" i="2"/>
  <c r="AK391" i="2"/>
  <c r="AK383" i="2"/>
  <c r="AK375" i="2"/>
  <c r="AK367" i="2"/>
  <c r="AK359" i="2"/>
  <c r="AK351" i="2"/>
  <c r="AK343" i="2"/>
  <c r="AK335" i="2"/>
  <c r="AK327" i="2"/>
  <c r="AK319" i="2"/>
  <c r="AK311" i="2"/>
  <c r="AK303" i="2"/>
  <c r="AK295" i="2"/>
  <c r="AK287" i="2"/>
  <c r="AK279" i="2"/>
  <c r="AK271" i="2"/>
  <c r="AK263" i="2"/>
  <c r="AK255" i="2"/>
  <c r="AK247" i="2"/>
  <c r="AK239" i="2"/>
  <c r="AK231" i="2"/>
  <c r="AK291" i="2"/>
  <c r="AK283" i="2"/>
  <c r="AK275" i="2"/>
  <c r="AK267" i="2"/>
  <c r="AK259" i="2"/>
  <c r="AK251" i="2"/>
  <c r="AK243" i="2"/>
  <c r="AK235" i="2"/>
  <c r="AK227" i="2"/>
  <c r="AK433" i="2"/>
  <c r="AK377" i="2"/>
  <c r="AK369" i="2"/>
  <c r="AK353" i="2"/>
  <c r="AK313" i="2"/>
  <c r="AK305" i="2"/>
  <c r="AK289" i="2"/>
  <c r="AK249" i="2"/>
  <c r="AK241" i="2"/>
  <c r="AK458" i="2"/>
  <c r="AK450" i="2"/>
  <c r="AK442" i="2"/>
  <c r="AK434" i="2"/>
  <c r="AK426" i="2"/>
  <c r="AK418" i="2"/>
  <c r="AK410" i="2"/>
  <c r="AK402" i="2"/>
  <c r="AK394" i="2"/>
  <c r="AK386" i="2"/>
  <c r="AK378" i="2"/>
  <c r="AK461" i="2"/>
  <c r="AK453" i="2"/>
  <c r="AK445" i="2"/>
  <c r="AK437" i="2"/>
  <c r="AK429" i="2"/>
  <c r="AK421" i="2"/>
  <c r="AK397" i="2"/>
  <c r="AK373" i="2"/>
  <c r="AK365" i="2"/>
  <c r="AK357" i="2"/>
  <c r="AK349" i="2"/>
  <c r="AK341" i="2"/>
  <c r="AK333" i="2"/>
  <c r="AK325" i="2"/>
  <c r="AK317" i="2"/>
  <c r="AK309" i="2"/>
  <c r="AK301" i="2"/>
  <c r="AK293" i="2"/>
  <c r="AK285" i="2"/>
  <c r="AK277" i="2"/>
  <c r="AK269" i="2"/>
  <c r="AK261" i="2"/>
  <c r="AK253" i="2"/>
  <c r="AK245" i="2"/>
  <c r="AK237" i="2"/>
  <c r="AK229" i="2"/>
  <c r="AK413" i="2"/>
  <c r="AK405" i="2"/>
  <c r="AK389" i="2"/>
  <c r="AK457" i="2"/>
  <c r="AK449" i="2"/>
  <c r="AK425" i="2"/>
  <c r="AK409" i="2"/>
  <c r="AK401" i="2"/>
  <c r="AK393" i="2"/>
  <c r="AK385" i="2"/>
  <c r="AK361" i="2"/>
  <c r="AK345" i="2"/>
  <c r="AK337" i="2"/>
  <c r="AK329" i="2"/>
  <c r="AK321" i="2"/>
  <c r="AK297" i="2"/>
  <c r="AK281" i="2"/>
  <c r="AK273" i="2"/>
  <c r="AK265" i="2"/>
  <c r="AK257" i="2"/>
  <c r="AK233" i="2"/>
  <c r="AK381" i="2"/>
  <c r="AK460" i="2"/>
  <c r="AK452" i="2"/>
  <c r="AK444" i="2"/>
  <c r="AK436" i="2"/>
  <c r="AK428" i="2"/>
  <c r="AK420" i="2"/>
  <c r="AK412" i="2"/>
  <c r="AK404" i="2"/>
  <c r="AK396" i="2"/>
  <c r="AK388" i="2"/>
  <c r="AK380" i="2"/>
  <c r="AK372" i="2"/>
  <c r="AK364" i="2"/>
  <c r="AK356" i="2"/>
  <c r="AK348" i="2"/>
  <c r="AK340" i="2"/>
  <c r="AK332" i="2"/>
  <c r="AK324" i="2"/>
  <c r="AK316" i="2"/>
  <c r="AK308" i="2"/>
  <c r="AK300" i="2"/>
  <c r="AK292" i="2"/>
  <c r="AK284" i="2"/>
  <c r="AK276" i="2"/>
  <c r="AK268" i="2"/>
  <c r="AK260" i="2"/>
  <c r="AK252" i="2"/>
  <c r="AK244" i="2"/>
  <c r="AK236" i="2"/>
  <c r="AK228" i="2"/>
  <c r="AK370" i="2"/>
  <c r="AK362" i="2"/>
  <c r="AK354" i="2"/>
  <c r="AK346" i="2"/>
  <c r="AK338" i="2"/>
  <c r="AK330" i="2"/>
  <c r="AK322" i="2"/>
  <c r="AK314" i="2"/>
  <c r="AK306" i="2"/>
  <c r="AK298" i="2"/>
  <c r="AK290" i="2"/>
  <c r="AK282" i="2"/>
  <c r="AK274" i="2"/>
  <c r="AK266" i="2"/>
  <c r="AK258" i="2"/>
  <c r="AK250" i="2"/>
  <c r="AK242" i="2"/>
  <c r="AK234" i="2"/>
  <c r="AK226" i="2"/>
  <c r="AK225" i="2"/>
  <c r="AK462" i="2"/>
  <c r="AK454" i="2"/>
  <c r="AK446" i="2"/>
  <c r="AK438" i="2"/>
  <c r="AK430" i="2"/>
  <c r="AK422" i="2"/>
  <c r="AK414" i="2"/>
  <c r="AK406" i="2"/>
  <c r="AK398" i="2"/>
  <c r="AK390" i="2"/>
  <c r="AK382" i="2"/>
  <c r="AK374" i="2"/>
  <c r="AK366" i="2"/>
  <c r="AK358" i="2"/>
  <c r="AK350" i="2"/>
  <c r="AK342" i="2"/>
  <c r="AK334" i="2"/>
  <c r="AK326" i="2"/>
  <c r="AK318" i="2"/>
  <c r="AK310" i="2"/>
  <c r="AK302" i="2"/>
  <c r="AK294" i="2"/>
  <c r="AK286" i="2"/>
  <c r="AK278" i="2"/>
  <c r="AK270" i="2"/>
  <c r="AK262" i="2"/>
  <c r="AK254" i="2"/>
  <c r="AK246" i="2"/>
  <c r="AK238" i="2"/>
  <c r="AK230" i="2"/>
  <c r="AD464" i="2"/>
  <c r="AC464" i="2"/>
  <c r="AB464" i="2"/>
  <c r="AA464" i="2"/>
  <c r="Z464" i="2"/>
  <c r="Y464" i="2"/>
  <c r="AD463" i="2"/>
  <c r="AC463" i="2"/>
  <c r="AB463" i="2"/>
  <c r="AA463" i="2"/>
  <c r="Z463" i="2"/>
  <c r="Y463" i="2"/>
  <c r="AD442" i="2"/>
  <c r="AC442" i="2"/>
  <c r="AB442" i="2"/>
  <c r="AA442" i="2"/>
  <c r="Z442" i="2"/>
  <c r="Y442" i="2"/>
  <c r="AD422" i="2"/>
  <c r="AC422" i="2"/>
  <c r="AB422" i="2"/>
  <c r="AA422" i="2"/>
  <c r="Z422" i="2"/>
  <c r="Y422" i="2"/>
  <c r="AD421" i="2"/>
  <c r="AC421" i="2"/>
  <c r="AB421" i="2"/>
  <c r="AA421" i="2"/>
  <c r="Z421" i="2"/>
  <c r="Y421" i="2"/>
  <c r="AD418" i="2"/>
  <c r="AC418" i="2"/>
  <c r="AB418" i="2"/>
  <c r="AA418" i="2"/>
  <c r="Z418" i="2"/>
  <c r="Y418" i="2"/>
  <c r="AD417" i="2"/>
  <c r="AC417" i="2"/>
  <c r="AB417" i="2"/>
  <c r="AA417" i="2"/>
  <c r="Z417" i="2"/>
  <c r="Y417" i="2"/>
  <c r="AD416" i="2"/>
  <c r="AC416" i="2"/>
  <c r="AB416" i="2"/>
  <c r="AA416" i="2"/>
  <c r="Z416" i="2"/>
  <c r="Y416" i="2"/>
  <c r="AD415" i="2"/>
  <c r="AC415" i="2"/>
  <c r="AB415" i="2"/>
  <c r="AA415" i="2"/>
  <c r="Z415" i="2"/>
  <c r="Y415" i="2"/>
  <c r="AD414" i="2"/>
  <c r="AC414" i="2"/>
  <c r="AB414" i="2"/>
  <c r="AA414" i="2"/>
  <c r="Z414" i="2"/>
  <c r="Y414" i="2"/>
  <c r="AD413" i="2"/>
  <c r="AC413" i="2"/>
  <c r="AB413" i="2"/>
  <c r="AA413" i="2"/>
  <c r="Z413" i="2"/>
  <c r="Y413" i="2"/>
  <c r="AD411" i="2"/>
  <c r="AC411" i="2"/>
  <c r="AB411" i="2"/>
  <c r="AA411" i="2"/>
  <c r="Z411" i="2"/>
  <c r="Y411" i="2"/>
  <c r="AD404" i="2"/>
  <c r="AC404" i="2"/>
  <c r="AB404" i="2"/>
  <c r="AA404" i="2"/>
  <c r="Z404" i="2"/>
  <c r="Y404" i="2"/>
  <c r="AD403" i="2"/>
  <c r="AC403" i="2"/>
  <c r="AB403" i="2"/>
  <c r="AA403" i="2"/>
  <c r="Z403" i="2"/>
  <c r="Y403" i="2"/>
  <c r="AD400" i="2"/>
  <c r="AC400" i="2"/>
  <c r="AB400" i="2"/>
  <c r="AA400" i="2"/>
  <c r="Z400" i="2"/>
  <c r="Y400" i="2"/>
  <c r="AD397" i="2"/>
  <c r="AC397" i="2"/>
  <c r="AB397" i="2"/>
  <c r="AA397" i="2"/>
  <c r="Z397" i="2"/>
  <c r="Y397" i="2"/>
  <c r="AD394" i="2"/>
  <c r="AC394" i="2"/>
  <c r="AB394" i="2"/>
  <c r="AA394" i="2"/>
  <c r="Z394" i="2"/>
  <c r="Y394" i="2"/>
  <c r="AD393" i="2"/>
  <c r="AC393" i="2"/>
  <c r="AB393" i="2"/>
  <c r="AA393" i="2"/>
  <c r="Z393" i="2"/>
  <c r="Y393" i="2"/>
  <c r="AD392" i="2"/>
  <c r="AC392" i="2"/>
  <c r="AB392" i="2"/>
  <c r="AA392" i="2"/>
  <c r="Z392" i="2"/>
  <c r="Y392" i="2"/>
  <c r="AD391" i="2"/>
  <c r="AC391" i="2"/>
  <c r="AB391" i="2"/>
  <c r="AA391" i="2"/>
  <c r="Z391" i="2"/>
  <c r="Y391" i="2"/>
  <c r="AD390" i="2"/>
  <c r="AC390" i="2"/>
  <c r="AB390" i="2"/>
  <c r="AA390" i="2"/>
  <c r="Z390" i="2"/>
  <c r="Y390" i="2"/>
  <c r="AD389" i="2"/>
  <c r="AC389" i="2"/>
  <c r="AB389" i="2"/>
  <c r="AA389" i="2"/>
  <c r="Z389" i="2"/>
  <c r="Y389" i="2"/>
  <c r="AD388" i="2"/>
  <c r="AC388" i="2"/>
  <c r="AB388" i="2"/>
  <c r="AA388" i="2"/>
  <c r="Z388" i="2"/>
  <c r="Y388" i="2"/>
  <c r="AD387" i="2"/>
  <c r="AC387" i="2"/>
  <c r="AB387" i="2"/>
  <c r="AA387" i="2"/>
  <c r="Z387" i="2"/>
  <c r="Y387" i="2"/>
  <c r="AD378" i="2"/>
  <c r="AC378" i="2"/>
  <c r="AB378" i="2"/>
  <c r="AA378" i="2"/>
  <c r="Z378" i="2"/>
  <c r="Y378" i="2"/>
  <c r="AD377" i="2"/>
  <c r="AC377" i="2"/>
  <c r="AB377" i="2"/>
  <c r="AA377" i="2"/>
  <c r="Z377" i="2"/>
  <c r="Y377" i="2"/>
  <c r="AD376" i="2"/>
  <c r="AC376" i="2"/>
  <c r="AB376" i="2"/>
  <c r="AA376" i="2"/>
  <c r="Z376" i="2"/>
  <c r="Y376" i="2"/>
  <c r="AD375" i="2"/>
  <c r="AC375" i="2"/>
  <c r="AB375" i="2"/>
  <c r="AA375" i="2"/>
  <c r="Z375" i="2"/>
  <c r="Y375" i="2"/>
  <c r="AD374" i="2"/>
  <c r="AC374" i="2"/>
  <c r="AB374" i="2"/>
  <c r="AA374" i="2"/>
  <c r="Z374" i="2"/>
  <c r="Y374" i="2"/>
  <c r="AD373" i="2"/>
  <c r="AC373" i="2"/>
  <c r="AB373" i="2"/>
  <c r="AA373" i="2"/>
  <c r="Z373" i="2"/>
  <c r="Y373" i="2"/>
  <c r="AD340" i="2"/>
  <c r="AC340" i="2"/>
  <c r="AB340" i="2"/>
  <c r="AA340" i="2"/>
  <c r="Z340" i="2"/>
  <c r="Y340" i="2"/>
  <c r="AD339" i="2"/>
  <c r="AC339" i="2"/>
  <c r="AB339" i="2"/>
  <c r="AA339" i="2"/>
  <c r="Z339" i="2"/>
  <c r="Y339" i="2"/>
  <c r="AD338" i="2"/>
  <c r="AC338" i="2"/>
  <c r="AB338" i="2"/>
  <c r="AA338" i="2"/>
  <c r="Z338" i="2"/>
  <c r="Y338" i="2"/>
  <c r="AD335" i="2"/>
  <c r="AC335" i="2"/>
  <c r="AB335" i="2"/>
  <c r="AA335" i="2"/>
  <c r="Z335" i="2"/>
  <c r="Y335" i="2"/>
  <c r="AD334" i="2"/>
  <c r="AC334" i="2"/>
  <c r="AB334" i="2"/>
  <c r="AA334" i="2"/>
  <c r="Z334" i="2"/>
  <c r="Y334" i="2"/>
  <c r="AD332" i="2"/>
  <c r="AC332" i="2"/>
  <c r="AB332" i="2"/>
  <c r="AA332" i="2"/>
  <c r="Z332" i="2"/>
  <c r="Y332" i="2"/>
  <c r="AD331" i="2"/>
  <c r="AC331" i="2"/>
  <c r="AB331" i="2"/>
  <c r="AA331" i="2"/>
  <c r="Z331" i="2"/>
  <c r="Y331" i="2"/>
  <c r="AD330" i="2"/>
  <c r="AC330" i="2"/>
  <c r="AB330" i="2"/>
  <c r="AA330" i="2"/>
  <c r="Z330" i="2"/>
  <c r="Y330" i="2"/>
  <c r="AD329" i="2"/>
  <c r="AC329" i="2"/>
  <c r="AB329" i="2"/>
  <c r="AA329" i="2"/>
  <c r="Z329" i="2"/>
  <c r="Y329" i="2"/>
  <c r="AD327" i="2"/>
  <c r="AC327" i="2"/>
  <c r="AB327" i="2"/>
  <c r="AA327" i="2"/>
  <c r="Z327" i="2"/>
  <c r="Y327" i="2"/>
  <c r="AD326" i="2"/>
  <c r="AC326" i="2"/>
  <c r="AB326" i="2"/>
  <c r="AA326" i="2"/>
  <c r="Z326" i="2"/>
  <c r="Y326" i="2"/>
  <c r="AD323" i="2"/>
  <c r="AC323" i="2"/>
  <c r="AB323" i="2"/>
  <c r="AA323" i="2"/>
  <c r="Z323" i="2"/>
  <c r="Y323" i="2"/>
  <c r="AD322" i="2"/>
  <c r="AC322" i="2"/>
  <c r="AB322" i="2"/>
  <c r="AA322" i="2"/>
  <c r="Z322" i="2"/>
  <c r="Y322" i="2"/>
  <c r="AD318" i="2"/>
  <c r="AC318" i="2"/>
  <c r="AB318" i="2"/>
  <c r="AA318" i="2"/>
  <c r="Z318" i="2"/>
  <c r="Y318" i="2"/>
  <c r="AD315" i="2"/>
  <c r="AC315" i="2"/>
  <c r="AB315" i="2"/>
  <c r="AA315" i="2"/>
  <c r="Z315" i="2"/>
  <c r="Y315" i="2"/>
  <c r="AD314" i="2"/>
  <c r="AC314" i="2"/>
  <c r="AB314" i="2"/>
  <c r="AA314" i="2"/>
  <c r="Z314" i="2"/>
  <c r="Y314" i="2"/>
  <c r="AD312" i="2"/>
  <c r="AC312" i="2"/>
  <c r="AB312" i="2"/>
  <c r="AA312" i="2"/>
  <c r="Z312" i="2"/>
  <c r="Y312" i="2"/>
  <c r="AD310" i="2"/>
  <c r="AC310" i="2"/>
  <c r="AB310" i="2"/>
  <c r="AA310" i="2"/>
  <c r="Z310" i="2"/>
  <c r="Y310" i="2"/>
  <c r="AD308" i="2"/>
  <c r="AC308" i="2"/>
  <c r="AB308" i="2"/>
  <c r="AA308" i="2"/>
  <c r="Z308" i="2"/>
  <c r="Y308" i="2"/>
  <c r="AD306" i="2"/>
  <c r="AC306" i="2"/>
  <c r="AB306" i="2"/>
  <c r="AA306" i="2"/>
  <c r="Z306" i="2"/>
  <c r="Y306" i="2"/>
  <c r="AD305" i="2"/>
  <c r="AC305" i="2"/>
  <c r="AB305" i="2"/>
  <c r="AA305" i="2"/>
  <c r="Z305" i="2"/>
  <c r="Y305" i="2"/>
  <c r="AD304" i="2"/>
  <c r="AC304" i="2"/>
  <c r="AB304" i="2"/>
  <c r="AA304" i="2"/>
  <c r="Z304" i="2"/>
  <c r="Y304" i="2"/>
  <c r="AD300" i="2"/>
  <c r="AC300" i="2"/>
  <c r="AB300" i="2"/>
  <c r="AA300" i="2"/>
  <c r="Z300" i="2"/>
  <c r="Y300" i="2"/>
  <c r="AD298" i="2"/>
  <c r="AC298" i="2"/>
  <c r="AB298" i="2"/>
  <c r="AA298" i="2"/>
  <c r="Z298" i="2"/>
  <c r="Y298" i="2"/>
  <c r="AD297" i="2"/>
  <c r="AC297" i="2"/>
  <c r="AB297" i="2"/>
  <c r="AA297" i="2"/>
  <c r="Z297" i="2"/>
  <c r="Y297" i="2"/>
  <c r="AD294" i="2"/>
  <c r="AC294" i="2"/>
  <c r="AB294" i="2"/>
  <c r="AA294" i="2"/>
  <c r="Z294" i="2"/>
  <c r="Y294" i="2"/>
  <c r="AD293" i="2"/>
  <c r="AC293" i="2"/>
  <c r="AB293" i="2"/>
  <c r="AA293" i="2"/>
  <c r="Z293" i="2"/>
  <c r="Y293" i="2"/>
  <c r="AD292" i="2"/>
  <c r="AC292" i="2"/>
  <c r="AB292" i="2"/>
  <c r="AA292" i="2"/>
  <c r="Z292" i="2"/>
  <c r="Y292" i="2"/>
  <c r="AD291" i="2"/>
  <c r="AC291" i="2"/>
  <c r="AB291" i="2"/>
  <c r="AA291" i="2"/>
  <c r="Z291" i="2"/>
  <c r="Y291" i="2"/>
  <c r="AD290" i="2"/>
  <c r="AC290" i="2"/>
  <c r="AB290" i="2"/>
  <c r="AA290" i="2"/>
  <c r="Z290" i="2"/>
  <c r="Y290" i="2"/>
  <c r="AD288" i="2"/>
  <c r="AC288" i="2"/>
  <c r="AB288" i="2"/>
  <c r="AA288" i="2"/>
  <c r="Z288" i="2"/>
  <c r="Y288" i="2"/>
  <c r="AD287" i="2"/>
  <c r="AC287" i="2"/>
  <c r="AB287" i="2"/>
  <c r="AA287" i="2"/>
  <c r="Z287" i="2"/>
  <c r="Y287" i="2"/>
  <c r="AD286" i="2"/>
  <c r="AC286" i="2"/>
  <c r="AB286" i="2"/>
  <c r="AA286" i="2"/>
  <c r="Z286" i="2"/>
  <c r="Y286" i="2"/>
  <c r="AD285" i="2"/>
  <c r="AC285" i="2"/>
  <c r="AB285" i="2"/>
  <c r="AA285" i="2"/>
  <c r="Z285" i="2"/>
  <c r="Y285" i="2"/>
  <c r="AD278" i="2"/>
  <c r="AC278" i="2"/>
  <c r="AB278" i="2"/>
  <c r="AA278" i="2"/>
  <c r="Z278" i="2"/>
  <c r="Y278" i="2"/>
  <c r="AD277" i="2"/>
  <c r="AC277" i="2"/>
  <c r="AB277" i="2"/>
  <c r="AA277" i="2"/>
  <c r="Z277" i="2"/>
  <c r="Y277" i="2"/>
  <c r="AD276" i="2"/>
  <c r="AC276" i="2"/>
  <c r="AB276" i="2"/>
  <c r="AA276" i="2"/>
  <c r="Z276" i="2"/>
  <c r="Y276" i="2"/>
  <c r="AD274" i="2"/>
  <c r="AC274" i="2"/>
  <c r="AB274" i="2"/>
  <c r="AA274" i="2"/>
  <c r="Z274" i="2"/>
  <c r="Y274" i="2"/>
  <c r="AD273" i="2"/>
  <c r="AC273" i="2"/>
  <c r="AB273" i="2"/>
  <c r="AA273" i="2"/>
  <c r="Z273" i="2"/>
  <c r="Y273" i="2"/>
  <c r="AD266" i="2"/>
  <c r="AC266" i="2"/>
  <c r="AB266" i="2"/>
  <c r="AA266" i="2"/>
  <c r="Z266" i="2"/>
  <c r="Y266" i="2"/>
  <c r="AD265" i="2"/>
  <c r="AC265" i="2"/>
  <c r="AB265" i="2"/>
  <c r="AA265" i="2"/>
  <c r="Z265" i="2"/>
  <c r="Y265" i="2"/>
  <c r="AD262" i="2"/>
  <c r="AC262" i="2"/>
  <c r="AB262" i="2"/>
  <c r="AA262" i="2"/>
  <c r="Z262" i="2"/>
  <c r="Y262" i="2"/>
  <c r="AD261" i="2"/>
  <c r="AC261" i="2"/>
  <c r="AB261" i="2"/>
  <c r="AA261" i="2"/>
  <c r="Z261" i="2"/>
  <c r="Y261" i="2"/>
  <c r="AD260" i="2"/>
  <c r="AC260" i="2"/>
  <c r="AB260" i="2"/>
  <c r="AA260" i="2"/>
  <c r="Z260" i="2"/>
  <c r="Y260" i="2"/>
  <c r="AD259" i="2"/>
  <c r="AC259" i="2"/>
  <c r="AB259" i="2"/>
  <c r="AA259" i="2"/>
  <c r="Z259" i="2"/>
  <c r="Y259" i="2"/>
  <c r="AD258" i="2"/>
  <c r="AC258" i="2"/>
  <c r="AB258" i="2"/>
  <c r="AA258" i="2"/>
  <c r="Z258" i="2"/>
  <c r="Y258" i="2"/>
  <c r="AD257" i="2"/>
  <c r="AC257" i="2"/>
  <c r="AB257" i="2"/>
  <c r="AA257" i="2"/>
  <c r="Z257" i="2"/>
  <c r="Y257" i="2"/>
  <c r="AD256" i="2"/>
  <c r="AC256" i="2"/>
  <c r="AB256" i="2"/>
  <c r="AA256" i="2"/>
  <c r="Z256" i="2"/>
  <c r="Y256" i="2"/>
  <c r="AD255" i="2"/>
  <c r="AC255" i="2"/>
  <c r="AB255" i="2"/>
  <c r="AA255" i="2"/>
  <c r="Z255" i="2"/>
  <c r="Y255" i="2"/>
  <c r="AD254" i="2"/>
  <c r="AC254" i="2"/>
  <c r="AB254" i="2"/>
  <c r="AA254" i="2"/>
  <c r="Z254" i="2"/>
  <c r="Y254" i="2"/>
  <c r="AD253" i="2"/>
  <c r="AC253" i="2"/>
  <c r="AB253" i="2"/>
  <c r="AA253" i="2"/>
  <c r="Z253" i="2"/>
  <c r="Y253" i="2"/>
  <c r="AD251" i="2"/>
  <c r="AC251" i="2"/>
  <c r="AB251" i="2"/>
  <c r="AA251" i="2"/>
  <c r="Z251" i="2"/>
  <c r="Y251" i="2"/>
  <c r="AD250" i="2"/>
  <c r="AC250" i="2"/>
  <c r="AB250" i="2"/>
  <c r="AA250" i="2"/>
  <c r="Z250" i="2"/>
  <c r="Y250" i="2"/>
  <c r="AD249" i="2"/>
  <c r="AC249" i="2"/>
  <c r="AB249" i="2"/>
  <c r="AA249" i="2"/>
  <c r="Z249" i="2"/>
  <c r="Y249" i="2"/>
  <c r="AD247" i="2"/>
  <c r="AC247" i="2"/>
  <c r="AB247" i="2"/>
  <c r="AA247" i="2"/>
  <c r="Z247" i="2"/>
  <c r="Y247" i="2"/>
  <c r="AD246" i="2"/>
  <c r="AC246" i="2"/>
  <c r="AB246" i="2"/>
  <c r="AA246" i="2"/>
  <c r="Z246" i="2"/>
  <c r="Y246" i="2"/>
  <c r="AD245" i="2"/>
  <c r="AC245" i="2"/>
  <c r="AB245" i="2"/>
  <c r="AA245" i="2"/>
  <c r="Z245" i="2"/>
  <c r="Y245" i="2"/>
  <c r="AD244" i="2"/>
  <c r="AC244" i="2"/>
  <c r="AB244" i="2"/>
  <c r="AA244" i="2"/>
  <c r="Z244" i="2"/>
  <c r="Y244" i="2"/>
  <c r="AD243" i="2"/>
  <c r="AC243" i="2"/>
  <c r="AB243" i="2"/>
  <c r="AA243" i="2"/>
  <c r="Z243" i="2"/>
  <c r="Y243" i="2"/>
  <c r="AD242" i="2"/>
  <c r="AC242" i="2"/>
  <c r="AB242" i="2"/>
  <c r="AA242" i="2"/>
  <c r="Z242" i="2"/>
  <c r="Y242" i="2"/>
  <c r="AD241" i="2"/>
  <c r="AC241" i="2"/>
  <c r="AB241" i="2"/>
  <c r="AA241" i="2"/>
  <c r="Z241" i="2"/>
  <c r="Y241" i="2"/>
  <c r="AD240" i="2"/>
  <c r="AC240" i="2"/>
  <c r="AB240" i="2"/>
  <c r="AA240" i="2"/>
  <c r="Z240" i="2"/>
  <c r="Y240" i="2"/>
  <c r="AD239" i="2"/>
  <c r="AC239" i="2"/>
  <c r="AB239" i="2"/>
  <c r="AA239" i="2"/>
  <c r="Z239" i="2"/>
  <c r="Y239" i="2"/>
  <c r="AD238" i="2"/>
  <c r="AC238" i="2"/>
  <c r="AB238" i="2"/>
  <c r="AA238" i="2"/>
  <c r="Z238" i="2"/>
  <c r="Y238" i="2"/>
  <c r="AD237" i="2"/>
  <c r="AC237" i="2"/>
  <c r="AB237" i="2"/>
  <c r="AA237" i="2"/>
  <c r="Z237" i="2"/>
  <c r="Y237" i="2"/>
  <c r="AD235" i="2"/>
  <c r="AC235" i="2"/>
  <c r="AB235" i="2"/>
  <c r="AA235" i="2"/>
  <c r="Z235" i="2"/>
  <c r="Y235" i="2"/>
  <c r="AD234" i="2"/>
  <c r="AC234" i="2"/>
  <c r="AB234" i="2"/>
  <c r="AA234" i="2"/>
  <c r="Z234" i="2"/>
  <c r="Y234" i="2"/>
  <c r="AD230" i="2"/>
  <c r="AC230" i="2"/>
  <c r="AB230" i="2"/>
  <c r="AA230" i="2"/>
  <c r="Z230" i="2"/>
  <c r="Y230" i="2"/>
  <c r="AD227" i="2"/>
  <c r="AC227" i="2"/>
  <c r="AB227" i="2"/>
  <c r="AA227" i="2"/>
  <c r="Z227" i="2"/>
  <c r="Y227" i="2"/>
  <c r="AD226" i="2"/>
  <c r="AC226" i="2"/>
  <c r="AB226" i="2"/>
  <c r="AA226" i="2"/>
  <c r="Z226" i="2"/>
  <c r="Y226" i="2"/>
  <c r="AD225" i="2"/>
  <c r="AC225" i="2"/>
  <c r="AB225" i="2"/>
  <c r="AA225" i="2"/>
  <c r="Z225" i="2"/>
  <c r="Y225" i="2"/>
  <c r="AZ1179" i="2" l="1"/>
  <c r="AZ1176" i="2"/>
  <c r="BE1179" i="2"/>
  <c r="BD1179" i="2"/>
  <c r="BC1179" i="2"/>
  <c r="AZ1173" i="2"/>
  <c r="AZ1169" i="2"/>
  <c r="BE1173" i="2"/>
  <c r="BE1176" i="2"/>
  <c r="BD1176" i="2"/>
  <c r="BE1169" i="2"/>
  <c r="BC1169" i="2"/>
  <c r="BD1173" i="2"/>
  <c r="BC1173" i="2"/>
  <c r="BD1169" i="2"/>
  <c r="BC1176" i="2"/>
  <c r="BF1175" i="2"/>
  <c r="Y204" i="2"/>
  <c r="Z204" i="2"/>
  <c r="AA204" i="2"/>
  <c r="AB204" i="2"/>
  <c r="AC204" i="2"/>
  <c r="AD204" i="2"/>
  <c r="Y205" i="2"/>
  <c r="Z205" i="2"/>
  <c r="AA205" i="2"/>
  <c r="AB205" i="2"/>
  <c r="AC205" i="2"/>
  <c r="AD205" i="2"/>
  <c r="Y206" i="2"/>
  <c r="Z206" i="2"/>
  <c r="AA206" i="2"/>
  <c r="AB206" i="2"/>
  <c r="AC206" i="2"/>
  <c r="AD206" i="2"/>
  <c r="Y207" i="2"/>
  <c r="Z207" i="2"/>
  <c r="AA207" i="2"/>
  <c r="AB207" i="2"/>
  <c r="AC207" i="2"/>
  <c r="AD207" i="2"/>
  <c r="Y208" i="2"/>
  <c r="Z208" i="2"/>
  <c r="AA208" i="2"/>
  <c r="AB208" i="2"/>
  <c r="AC208" i="2"/>
  <c r="AD208" i="2"/>
  <c r="Y209" i="2"/>
  <c r="Z209" i="2"/>
  <c r="AA209" i="2"/>
  <c r="AB209" i="2"/>
  <c r="AC209" i="2"/>
  <c r="AD209" i="2"/>
  <c r="Y210" i="2"/>
  <c r="Z210" i="2"/>
  <c r="AA210" i="2"/>
  <c r="AB210" i="2"/>
  <c r="AC210" i="2"/>
  <c r="AD210" i="2"/>
  <c r="Y211" i="2"/>
  <c r="Z211" i="2"/>
  <c r="AA211" i="2"/>
  <c r="AB211" i="2"/>
  <c r="AC211" i="2"/>
  <c r="AD211" i="2"/>
  <c r="Y212" i="2"/>
  <c r="Z212" i="2"/>
  <c r="AA212" i="2"/>
  <c r="AB212" i="2"/>
  <c r="AC212" i="2"/>
  <c r="AD212" i="2"/>
  <c r="Y213" i="2"/>
  <c r="Z213" i="2"/>
  <c r="AA213" i="2"/>
  <c r="AB213" i="2"/>
  <c r="AC213" i="2"/>
  <c r="AD213" i="2"/>
  <c r="Y214" i="2"/>
  <c r="Z214" i="2"/>
  <c r="AA214" i="2"/>
  <c r="AB214" i="2"/>
  <c r="AC214" i="2"/>
  <c r="AD214" i="2"/>
  <c r="Y215" i="2"/>
  <c r="Z215" i="2"/>
  <c r="AA215" i="2"/>
  <c r="AB215" i="2"/>
  <c r="AC215" i="2"/>
  <c r="AD215" i="2"/>
  <c r="Y216" i="2"/>
  <c r="Z216" i="2"/>
  <c r="AA216" i="2"/>
  <c r="AB216" i="2"/>
  <c r="AC216" i="2"/>
  <c r="AD216" i="2"/>
  <c r="Y217" i="2"/>
  <c r="Z217" i="2"/>
  <c r="AA217" i="2"/>
  <c r="AB217" i="2"/>
  <c r="AC217" i="2"/>
  <c r="AD217" i="2"/>
  <c r="Y218" i="2"/>
  <c r="Z218" i="2"/>
  <c r="AA218" i="2"/>
  <c r="AB218" i="2"/>
  <c r="AC218" i="2"/>
  <c r="AD218" i="2"/>
  <c r="Y219" i="2"/>
  <c r="Z219" i="2"/>
  <c r="AA219" i="2"/>
  <c r="AB219" i="2"/>
  <c r="AC219" i="2"/>
  <c r="AD219" i="2"/>
  <c r="Y220" i="2"/>
  <c r="Z220" i="2"/>
  <c r="AA220" i="2"/>
  <c r="AB220" i="2"/>
  <c r="AC220" i="2"/>
  <c r="AD220" i="2"/>
  <c r="Y221" i="2"/>
  <c r="Z221" i="2"/>
  <c r="AA221" i="2"/>
  <c r="AB221" i="2"/>
  <c r="AC221" i="2"/>
  <c r="AD221" i="2"/>
  <c r="Y222" i="2"/>
  <c r="Z222" i="2"/>
  <c r="AA222" i="2"/>
  <c r="AB222" i="2"/>
  <c r="AC222" i="2"/>
  <c r="AD222" i="2"/>
  <c r="Y196" i="2"/>
  <c r="Z196" i="2"/>
  <c r="AA196" i="2"/>
  <c r="AB196" i="2"/>
  <c r="AC196" i="2"/>
  <c r="AD196" i="2"/>
  <c r="Y197" i="2"/>
  <c r="Z197" i="2"/>
  <c r="AA197" i="2"/>
  <c r="AB197" i="2"/>
  <c r="AC197" i="2"/>
  <c r="AD197" i="2"/>
  <c r="Y198" i="2"/>
  <c r="Z198" i="2"/>
  <c r="AA198" i="2"/>
  <c r="AB198" i="2"/>
  <c r="AC198" i="2"/>
  <c r="AD198" i="2"/>
  <c r="Y199" i="2"/>
  <c r="Z199" i="2"/>
  <c r="AA199" i="2"/>
  <c r="AB199" i="2"/>
  <c r="AC199" i="2"/>
  <c r="AD199" i="2"/>
  <c r="Y200" i="2"/>
  <c r="Z200" i="2"/>
  <c r="AA200" i="2"/>
  <c r="AB200" i="2"/>
  <c r="AC200" i="2"/>
  <c r="AD200" i="2"/>
  <c r="Y201" i="2"/>
  <c r="Z201" i="2"/>
  <c r="AA201" i="2"/>
  <c r="AB201" i="2"/>
  <c r="AC201" i="2"/>
  <c r="AD201" i="2"/>
  <c r="Y202" i="2"/>
  <c r="Z202" i="2"/>
  <c r="AA202" i="2"/>
  <c r="AB202" i="2"/>
  <c r="AC202" i="2"/>
  <c r="AD202" i="2"/>
  <c r="Y203" i="2"/>
  <c r="Z203" i="2"/>
  <c r="AA203" i="2"/>
  <c r="AB203" i="2"/>
  <c r="AC203" i="2"/>
  <c r="AD203" i="2"/>
  <c r="AD195" i="2"/>
  <c r="AC195" i="2"/>
  <c r="AB195" i="2"/>
  <c r="AA195" i="2"/>
  <c r="Z195" i="2"/>
  <c r="Y195" i="2"/>
  <c r="Y149" i="2" l="1"/>
  <c r="Z149" i="2"/>
  <c r="AA149" i="2"/>
  <c r="AB149" i="2"/>
  <c r="AC149" i="2"/>
  <c r="AD149" i="2"/>
  <c r="Y150" i="2"/>
  <c r="Z150" i="2"/>
  <c r="AA150" i="2"/>
  <c r="AB150" i="2"/>
  <c r="AC150" i="2"/>
  <c r="AD150" i="2"/>
  <c r="Y151" i="2"/>
  <c r="Z151" i="2"/>
  <c r="AA151" i="2"/>
  <c r="AB151" i="2"/>
  <c r="AC151" i="2"/>
  <c r="AD151" i="2"/>
  <c r="Y152" i="2"/>
  <c r="Z152" i="2"/>
  <c r="AA152" i="2"/>
  <c r="AB152" i="2"/>
  <c r="AC152" i="2"/>
  <c r="AD152" i="2"/>
  <c r="Y153" i="2"/>
  <c r="Z153" i="2"/>
  <c r="AA153" i="2"/>
  <c r="AB153" i="2"/>
  <c r="AC153" i="2"/>
  <c r="AD153" i="2"/>
  <c r="Y154" i="2"/>
  <c r="Z154" i="2"/>
  <c r="AA154" i="2"/>
  <c r="AB154" i="2"/>
  <c r="AC154" i="2"/>
  <c r="AD154" i="2"/>
  <c r="Y155" i="2"/>
  <c r="Z155" i="2"/>
  <c r="AA155" i="2"/>
  <c r="AB155" i="2"/>
  <c r="AC155" i="2"/>
  <c r="AD155" i="2"/>
  <c r="Y156" i="2"/>
  <c r="Z156" i="2"/>
  <c r="AA156" i="2"/>
  <c r="AB156" i="2"/>
  <c r="AC156" i="2"/>
  <c r="AD156" i="2"/>
  <c r="Y157" i="2"/>
  <c r="Z157" i="2"/>
  <c r="AA157" i="2"/>
  <c r="AB157" i="2"/>
  <c r="AC157" i="2"/>
  <c r="AD157" i="2"/>
  <c r="Y158" i="2"/>
  <c r="Z158" i="2"/>
  <c r="AA158" i="2"/>
  <c r="AB158" i="2"/>
  <c r="AC158" i="2"/>
  <c r="AD158" i="2"/>
  <c r="Y159" i="2"/>
  <c r="Z159" i="2"/>
  <c r="AA159" i="2"/>
  <c r="AB159" i="2"/>
  <c r="AC159" i="2"/>
  <c r="AD159" i="2"/>
  <c r="Y160" i="2"/>
  <c r="Z160" i="2"/>
  <c r="AA160" i="2"/>
  <c r="AB160" i="2"/>
  <c r="AC160" i="2"/>
  <c r="AD160" i="2"/>
  <c r="Y161" i="2"/>
  <c r="Z161" i="2"/>
  <c r="AA161" i="2"/>
  <c r="AB161" i="2"/>
  <c r="AC161" i="2"/>
  <c r="AD161" i="2"/>
  <c r="Y162" i="2"/>
  <c r="Z162" i="2"/>
  <c r="AA162" i="2"/>
  <c r="AB162" i="2"/>
  <c r="AC162" i="2"/>
  <c r="AD162" i="2"/>
  <c r="Y163" i="2"/>
  <c r="Z163" i="2"/>
  <c r="AA163" i="2"/>
  <c r="AB163" i="2"/>
  <c r="AC163" i="2"/>
  <c r="AD163" i="2"/>
  <c r="Y164" i="2"/>
  <c r="Z164" i="2"/>
  <c r="AA164" i="2"/>
  <c r="AB164" i="2"/>
  <c r="AC164" i="2"/>
  <c r="AD164" i="2"/>
  <c r="Y165" i="2"/>
  <c r="Z165" i="2"/>
  <c r="AA165" i="2"/>
  <c r="AB165" i="2"/>
  <c r="AC165" i="2"/>
  <c r="AD165" i="2"/>
  <c r="Y166" i="2"/>
  <c r="Z166" i="2"/>
  <c r="AA166" i="2"/>
  <c r="AB166" i="2"/>
  <c r="AC166" i="2"/>
  <c r="AD166" i="2"/>
  <c r="Y167" i="2"/>
  <c r="Z167" i="2"/>
  <c r="AA167" i="2"/>
  <c r="AB167" i="2"/>
  <c r="AC167" i="2"/>
  <c r="AD167" i="2"/>
  <c r="Y168" i="2"/>
  <c r="Z168" i="2"/>
  <c r="AA168" i="2"/>
  <c r="AB168" i="2"/>
  <c r="AC168" i="2"/>
  <c r="AD168" i="2"/>
  <c r="Y169" i="2"/>
  <c r="Z169" i="2"/>
  <c r="AA169" i="2"/>
  <c r="AB169" i="2"/>
  <c r="AC169" i="2"/>
  <c r="AD169" i="2"/>
  <c r="Y170" i="2"/>
  <c r="Z170" i="2"/>
  <c r="AA170" i="2"/>
  <c r="AB170" i="2"/>
  <c r="AC170" i="2"/>
  <c r="AD170" i="2"/>
  <c r="Y171" i="2"/>
  <c r="Z171" i="2"/>
  <c r="AA171" i="2"/>
  <c r="AB171" i="2"/>
  <c r="AC171" i="2"/>
  <c r="AD171" i="2"/>
  <c r="Y172" i="2"/>
  <c r="Z172" i="2"/>
  <c r="AA172" i="2"/>
  <c r="AB172" i="2"/>
  <c r="AC172" i="2"/>
  <c r="AD172" i="2"/>
  <c r="Y173" i="2"/>
  <c r="Z173" i="2"/>
  <c r="AA173" i="2"/>
  <c r="AB173" i="2"/>
  <c r="AC173" i="2"/>
  <c r="AD173" i="2"/>
  <c r="Y174" i="2"/>
  <c r="Z174" i="2"/>
  <c r="AA174" i="2"/>
  <c r="AB174" i="2"/>
  <c r="AC174" i="2"/>
  <c r="AD174" i="2"/>
  <c r="Y175" i="2"/>
  <c r="Z175" i="2"/>
  <c r="AA175" i="2"/>
  <c r="AB175" i="2"/>
  <c r="AC175" i="2"/>
  <c r="AD175" i="2"/>
  <c r="Y176" i="2"/>
  <c r="Z176" i="2"/>
  <c r="AA176" i="2"/>
  <c r="AB176" i="2"/>
  <c r="AC176" i="2"/>
  <c r="AD176" i="2"/>
  <c r="Y177" i="2"/>
  <c r="Z177" i="2"/>
  <c r="AA177" i="2"/>
  <c r="AB177" i="2"/>
  <c r="AC177" i="2"/>
  <c r="AD177" i="2"/>
  <c r="Y178" i="2"/>
  <c r="Z178" i="2"/>
  <c r="AA178" i="2"/>
  <c r="AB178" i="2"/>
  <c r="AC178" i="2"/>
  <c r="AD178" i="2"/>
  <c r="Y179" i="2"/>
  <c r="Z179" i="2"/>
  <c r="AA179" i="2"/>
  <c r="AB179" i="2"/>
  <c r="AC179" i="2"/>
  <c r="AD179" i="2"/>
  <c r="Y180" i="2"/>
  <c r="Z180" i="2"/>
  <c r="AA180" i="2"/>
  <c r="AB180" i="2"/>
  <c r="AC180" i="2"/>
  <c r="AD180" i="2"/>
  <c r="Y181" i="2"/>
  <c r="Z181" i="2"/>
  <c r="AA181" i="2"/>
  <c r="AB181" i="2"/>
  <c r="AC181" i="2"/>
  <c r="AD181" i="2"/>
  <c r="Y182" i="2"/>
  <c r="Z182" i="2"/>
  <c r="AA182" i="2"/>
  <c r="AB182" i="2"/>
  <c r="AC182" i="2"/>
  <c r="AD182" i="2"/>
  <c r="Y183" i="2"/>
  <c r="Z183" i="2"/>
  <c r="AA183" i="2"/>
  <c r="AB183" i="2"/>
  <c r="AC183" i="2"/>
  <c r="AD183" i="2"/>
  <c r="Y184" i="2"/>
  <c r="Z184" i="2"/>
  <c r="AA184" i="2"/>
  <c r="AB184" i="2"/>
  <c r="AC184" i="2"/>
  <c r="AD184" i="2"/>
  <c r="Y185" i="2"/>
  <c r="Z185" i="2"/>
  <c r="AA185" i="2"/>
  <c r="AB185" i="2"/>
  <c r="AC185" i="2"/>
  <c r="AD185" i="2"/>
  <c r="Y186" i="2"/>
  <c r="Z186" i="2"/>
  <c r="AA186" i="2"/>
  <c r="AB186" i="2"/>
  <c r="AC186" i="2"/>
  <c r="AD186" i="2"/>
  <c r="Y187" i="2"/>
  <c r="Z187" i="2"/>
  <c r="AA187" i="2"/>
  <c r="AB187" i="2"/>
  <c r="AC187" i="2"/>
  <c r="AD187" i="2"/>
  <c r="Y188" i="2"/>
  <c r="Z188" i="2"/>
  <c r="AA188" i="2"/>
  <c r="AB188" i="2"/>
  <c r="AC188" i="2"/>
  <c r="AD188" i="2"/>
  <c r="Y189" i="2"/>
  <c r="Z189" i="2"/>
  <c r="AA189" i="2"/>
  <c r="AB189" i="2"/>
  <c r="AC189" i="2"/>
  <c r="AD189" i="2"/>
  <c r="Y190" i="2"/>
  <c r="Z190" i="2"/>
  <c r="AA190" i="2"/>
  <c r="AB190" i="2"/>
  <c r="AC190" i="2"/>
  <c r="AD190" i="2"/>
  <c r="Y191" i="2"/>
  <c r="Z191" i="2"/>
  <c r="AA191" i="2"/>
  <c r="AB191" i="2"/>
  <c r="AC191" i="2"/>
  <c r="AD191" i="2"/>
  <c r="Y192" i="2"/>
  <c r="Z192" i="2"/>
  <c r="AA192" i="2"/>
  <c r="AB192" i="2"/>
  <c r="AC192" i="2"/>
  <c r="AD192" i="2"/>
  <c r="Y193" i="2"/>
  <c r="Z193" i="2"/>
  <c r="AA193" i="2"/>
  <c r="AB193" i="2"/>
  <c r="AC193" i="2"/>
  <c r="AD193" i="2"/>
  <c r="Y194" i="2"/>
  <c r="Z194" i="2"/>
  <c r="AA194" i="2"/>
  <c r="AB194" i="2"/>
  <c r="AC194" i="2"/>
  <c r="AD194" i="2"/>
  <c r="Y120" i="2" l="1"/>
  <c r="Z120" i="2"/>
  <c r="AA120" i="2"/>
  <c r="AB120" i="2"/>
  <c r="AC120" i="2"/>
  <c r="AD120" i="2"/>
  <c r="Y121" i="2"/>
  <c r="Z121" i="2"/>
  <c r="AA121" i="2"/>
  <c r="AB121" i="2"/>
  <c r="AC121" i="2"/>
  <c r="AD121" i="2"/>
  <c r="Y122" i="2"/>
  <c r="Z122" i="2"/>
  <c r="AA122" i="2"/>
  <c r="AB122" i="2"/>
  <c r="AC122" i="2"/>
  <c r="AD122" i="2"/>
  <c r="Y123" i="2"/>
  <c r="Z123" i="2"/>
  <c r="AA123" i="2"/>
  <c r="AB123" i="2"/>
  <c r="AC123" i="2"/>
  <c r="AD123" i="2"/>
  <c r="Y124" i="2"/>
  <c r="Z124" i="2"/>
  <c r="AA124" i="2"/>
  <c r="AB124" i="2"/>
  <c r="AC124" i="2"/>
  <c r="AD124" i="2"/>
  <c r="Y125" i="2"/>
  <c r="Z125" i="2"/>
  <c r="AA125" i="2"/>
  <c r="AB125" i="2"/>
  <c r="AC125" i="2"/>
  <c r="AD125" i="2"/>
  <c r="Y126" i="2"/>
  <c r="Z126" i="2"/>
  <c r="AA126" i="2"/>
  <c r="AB126" i="2"/>
  <c r="AC126" i="2"/>
  <c r="AD126" i="2"/>
  <c r="Y127" i="2"/>
  <c r="Z127" i="2"/>
  <c r="AA127" i="2"/>
  <c r="AB127" i="2"/>
  <c r="AC127" i="2"/>
  <c r="AD127" i="2"/>
  <c r="Y128" i="2"/>
  <c r="Z128" i="2"/>
  <c r="AA128" i="2"/>
  <c r="AB128" i="2"/>
  <c r="AC128" i="2"/>
  <c r="AD128" i="2"/>
  <c r="Y129" i="2"/>
  <c r="Z129" i="2"/>
  <c r="AA129" i="2"/>
  <c r="AB129" i="2"/>
  <c r="AC129" i="2"/>
  <c r="AD129" i="2"/>
  <c r="Y130" i="2"/>
  <c r="Z130" i="2"/>
  <c r="AA130" i="2"/>
  <c r="AB130" i="2"/>
  <c r="AC130" i="2"/>
  <c r="AD130" i="2"/>
  <c r="Y131" i="2"/>
  <c r="Z131" i="2"/>
  <c r="AA131" i="2"/>
  <c r="AB131" i="2"/>
  <c r="AC131" i="2"/>
  <c r="AD131" i="2"/>
  <c r="Y132" i="2"/>
  <c r="Z132" i="2"/>
  <c r="AA132" i="2"/>
  <c r="AB132" i="2"/>
  <c r="AC132" i="2"/>
  <c r="AD132" i="2"/>
  <c r="Y133" i="2"/>
  <c r="Z133" i="2"/>
  <c r="AA133" i="2"/>
  <c r="AB133" i="2"/>
  <c r="AC133" i="2"/>
  <c r="AD133" i="2"/>
  <c r="Y134" i="2"/>
  <c r="Z134" i="2"/>
  <c r="AA134" i="2"/>
  <c r="AB134" i="2"/>
  <c r="AC134" i="2"/>
  <c r="AD134" i="2"/>
  <c r="Y135" i="2"/>
  <c r="Z135" i="2"/>
  <c r="AA135" i="2"/>
  <c r="AB135" i="2"/>
  <c r="AC135" i="2"/>
  <c r="AD135" i="2"/>
  <c r="Y136" i="2"/>
  <c r="Z136" i="2"/>
  <c r="AA136" i="2"/>
  <c r="AB136" i="2"/>
  <c r="AC136" i="2"/>
  <c r="AD136" i="2"/>
  <c r="Y137" i="2"/>
  <c r="Z137" i="2"/>
  <c r="AA137" i="2"/>
  <c r="AB137" i="2"/>
  <c r="AC137" i="2"/>
  <c r="AD137" i="2"/>
  <c r="Y138" i="2"/>
  <c r="Z138" i="2"/>
  <c r="AA138" i="2"/>
  <c r="AB138" i="2"/>
  <c r="AC138" i="2"/>
  <c r="AD138" i="2"/>
  <c r="Y139" i="2"/>
  <c r="Z139" i="2"/>
  <c r="AA139" i="2"/>
  <c r="AB139" i="2"/>
  <c r="AC139" i="2"/>
  <c r="AD139" i="2"/>
  <c r="Y140" i="2"/>
  <c r="Z140" i="2"/>
  <c r="AA140" i="2"/>
  <c r="AB140" i="2"/>
  <c r="AC140" i="2"/>
  <c r="AD140" i="2"/>
  <c r="Y141" i="2"/>
  <c r="Z141" i="2"/>
  <c r="AA141" i="2"/>
  <c r="AB141" i="2"/>
  <c r="AC141" i="2"/>
  <c r="AD141" i="2"/>
  <c r="Y142" i="2"/>
  <c r="Z142" i="2"/>
  <c r="AA142" i="2"/>
  <c r="AB142" i="2"/>
  <c r="AC142" i="2"/>
  <c r="AD142" i="2"/>
  <c r="Y143" i="2"/>
  <c r="Z143" i="2"/>
  <c r="AA143" i="2"/>
  <c r="AB143" i="2"/>
  <c r="AC143" i="2"/>
  <c r="AD143" i="2"/>
  <c r="Y144" i="2"/>
  <c r="Z144" i="2"/>
  <c r="AA144" i="2"/>
  <c r="AB144" i="2"/>
  <c r="AC144" i="2"/>
  <c r="AD144" i="2"/>
  <c r="Y145" i="2"/>
  <c r="Z145" i="2"/>
  <c r="AA145" i="2"/>
  <c r="AB145" i="2"/>
  <c r="AC145" i="2"/>
  <c r="AD145" i="2"/>
  <c r="Y146" i="2"/>
  <c r="Z146" i="2"/>
  <c r="AA146" i="2"/>
  <c r="AB146" i="2"/>
  <c r="AC146" i="2"/>
  <c r="AD146" i="2"/>
  <c r="Y147" i="2"/>
  <c r="Z147" i="2"/>
  <c r="AA147" i="2"/>
  <c r="AB147" i="2"/>
  <c r="AC147" i="2"/>
  <c r="AD147" i="2"/>
  <c r="Y148" i="2"/>
  <c r="Z148" i="2"/>
  <c r="AA148" i="2"/>
  <c r="AB148" i="2"/>
  <c r="AC148" i="2"/>
  <c r="AD148" i="2"/>
  <c r="AD119" i="2"/>
  <c r="AC119" i="2"/>
  <c r="AB119" i="2"/>
  <c r="AA119" i="2"/>
  <c r="Z119" i="2"/>
  <c r="Y119" i="2"/>
  <c r="AD81" i="2" l="1"/>
  <c r="AC81" i="2"/>
  <c r="AB81" i="2"/>
  <c r="AA81" i="2"/>
  <c r="Z81" i="2"/>
  <c r="Y81" i="2"/>
  <c r="Y105" i="2" l="1"/>
  <c r="Y106" i="2"/>
  <c r="Y107" i="2"/>
  <c r="Y108" i="2"/>
  <c r="Y109" i="2"/>
  <c r="Y110" i="2"/>
  <c r="Y111" i="2"/>
  <c r="Y112" i="2"/>
  <c r="Y113" i="2"/>
  <c r="Y114" i="2"/>
  <c r="Y115" i="2"/>
  <c r="Y116" i="2"/>
  <c r="Y85" i="2"/>
  <c r="Z85" i="2"/>
  <c r="AA85" i="2"/>
  <c r="AB85" i="2"/>
  <c r="AC85" i="2"/>
  <c r="AD85" i="2"/>
  <c r="Y86" i="2"/>
  <c r="Z86" i="2"/>
  <c r="AA86" i="2"/>
  <c r="AB86" i="2"/>
  <c r="AC86" i="2"/>
  <c r="AD86" i="2"/>
  <c r="Y87" i="2"/>
  <c r="Z87" i="2"/>
  <c r="AA87" i="2"/>
  <c r="AB87" i="2"/>
  <c r="AC87" i="2"/>
  <c r="AD87" i="2"/>
  <c r="Y88" i="2"/>
  <c r="Z88" i="2"/>
  <c r="AA88" i="2"/>
  <c r="AB88" i="2"/>
  <c r="AC88" i="2"/>
  <c r="AD88" i="2"/>
  <c r="Y89" i="2"/>
  <c r="Z89" i="2"/>
  <c r="AA89" i="2"/>
  <c r="AB89" i="2"/>
  <c r="AC89" i="2"/>
  <c r="AD89" i="2"/>
  <c r="Y90" i="2"/>
  <c r="Z90" i="2"/>
  <c r="AA90" i="2"/>
  <c r="AB90" i="2"/>
  <c r="AC90" i="2"/>
  <c r="AD90" i="2"/>
  <c r="Y91" i="2"/>
  <c r="Z91" i="2"/>
  <c r="AA91" i="2"/>
  <c r="AB91" i="2"/>
  <c r="AC91" i="2"/>
  <c r="AD91" i="2"/>
  <c r="Y92" i="2"/>
  <c r="Z92" i="2"/>
  <c r="AA92" i="2"/>
  <c r="AB92" i="2"/>
  <c r="AC92" i="2"/>
  <c r="AD92" i="2"/>
  <c r="Y93" i="2"/>
  <c r="Z93" i="2"/>
  <c r="AA93" i="2"/>
  <c r="AB93" i="2"/>
  <c r="AC93" i="2"/>
  <c r="AD93" i="2"/>
  <c r="Y94" i="2"/>
  <c r="Z94" i="2"/>
  <c r="AA94" i="2"/>
  <c r="AB94" i="2"/>
  <c r="AC94" i="2"/>
  <c r="AD94" i="2"/>
  <c r="Y95" i="2"/>
  <c r="Z95" i="2"/>
  <c r="AA95" i="2"/>
  <c r="AB95" i="2"/>
  <c r="AC95" i="2"/>
  <c r="AD95" i="2"/>
  <c r="Y96" i="2"/>
  <c r="Z96" i="2"/>
  <c r="AA96" i="2"/>
  <c r="AB96" i="2"/>
  <c r="AC96" i="2"/>
  <c r="AD96" i="2"/>
  <c r="Y97" i="2"/>
  <c r="Z97" i="2"/>
  <c r="AA97" i="2"/>
  <c r="AB97" i="2"/>
  <c r="AC97" i="2"/>
  <c r="AD97" i="2"/>
  <c r="Y98" i="2"/>
  <c r="Z98" i="2"/>
  <c r="AA98" i="2"/>
  <c r="AB98" i="2"/>
  <c r="AC98" i="2"/>
  <c r="AD98" i="2"/>
  <c r="Y99" i="2"/>
  <c r="Z99" i="2"/>
  <c r="AA99" i="2"/>
  <c r="AB99" i="2"/>
  <c r="AC99" i="2"/>
  <c r="AD99" i="2"/>
  <c r="Y100" i="2"/>
  <c r="Z100" i="2"/>
  <c r="AA100" i="2"/>
  <c r="AB100" i="2"/>
  <c r="AC100" i="2"/>
  <c r="AD100" i="2"/>
  <c r="Y101" i="2"/>
  <c r="Z101" i="2"/>
  <c r="AA101" i="2"/>
  <c r="AB101" i="2"/>
  <c r="AC101" i="2"/>
  <c r="AD101" i="2"/>
  <c r="Y102" i="2"/>
  <c r="Z102" i="2"/>
  <c r="AA102" i="2"/>
  <c r="AB102" i="2"/>
  <c r="AC102" i="2"/>
  <c r="AD102" i="2"/>
  <c r="Y103" i="2"/>
  <c r="Z103" i="2"/>
  <c r="AA103" i="2"/>
  <c r="AB103" i="2"/>
  <c r="AC103" i="2"/>
  <c r="AD103" i="2"/>
  <c r="Y104" i="2"/>
  <c r="Z104" i="2"/>
  <c r="AA104" i="2"/>
  <c r="AB104" i="2"/>
  <c r="AC104" i="2"/>
  <c r="AD104" i="2"/>
  <c r="Z105" i="2"/>
  <c r="AA105" i="2"/>
  <c r="AB105" i="2"/>
  <c r="AC105" i="2"/>
  <c r="AD105" i="2"/>
  <c r="Z106" i="2"/>
  <c r="AA106" i="2"/>
  <c r="AB106" i="2"/>
  <c r="AC106" i="2"/>
  <c r="AD106" i="2"/>
  <c r="Z107" i="2"/>
  <c r="AA107" i="2"/>
  <c r="AB107" i="2"/>
  <c r="AC107" i="2"/>
  <c r="AD107" i="2"/>
  <c r="Z108" i="2"/>
  <c r="AA108" i="2"/>
  <c r="AB108" i="2"/>
  <c r="AC108" i="2"/>
  <c r="AD108" i="2"/>
  <c r="Z109" i="2"/>
  <c r="AA109" i="2"/>
  <c r="AB109" i="2"/>
  <c r="AC109" i="2"/>
  <c r="AD109" i="2"/>
  <c r="Z110" i="2"/>
  <c r="AA110" i="2"/>
  <c r="AB110" i="2"/>
  <c r="AC110" i="2"/>
  <c r="AD110" i="2"/>
  <c r="Z111" i="2"/>
  <c r="AA111" i="2"/>
  <c r="AB111" i="2"/>
  <c r="AC111" i="2"/>
  <c r="AD111" i="2"/>
  <c r="Z112" i="2"/>
  <c r="AA112" i="2"/>
  <c r="AB112" i="2"/>
  <c r="AC112" i="2"/>
  <c r="AD112" i="2"/>
  <c r="Z113" i="2"/>
  <c r="AA113" i="2"/>
  <c r="AB113" i="2"/>
  <c r="AC113" i="2"/>
  <c r="AD113" i="2"/>
  <c r="Z114" i="2"/>
  <c r="AA114" i="2"/>
  <c r="AB114" i="2"/>
  <c r="AC114" i="2"/>
  <c r="AD114" i="2"/>
  <c r="Z115" i="2"/>
  <c r="AA115" i="2"/>
  <c r="AB115" i="2"/>
  <c r="AC115" i="2"/>
  <c r="AD115" i="2"/>
  <c r="Z116" i="2"/>
  <c r="AA116" i="2"/>
  <c r="AB116" i="2"/>
  <c r="AC116" i="2"/>
  <c r="AD116" i="2"/>
  <c r="Y37" i="2" l="1"/>
  <c r="Z37" i="2"/>
  <c r="AA37" i="2"/>
  <c r="AB37" i="2"/>
  <c r="AC37" i="2"/>
  <c r="AD37" i="2"/>
  <c r="Y38" i="2"/>
  <c r="Z38" i="2"/>
  <c r="AA38" i="2"/>
  <c r="AB38" i="2"/>
  <c r="AC38" i="2"/>
  <c r="AD38" i="2"/>
  <c r="Y39" i="2"/>
  <c r="Z39" i="2"/>
  <c r="AA39" i="2"/>
  <c r="AB39" i="2"/>
  <c r="AC39" i="2"/>
  <c r="AD39" i="2"/>
  <c r="Y40" i="2"/>
  <c r="Z40" i="2"/>
  <c r="AA40" i="2"/>
  <c r="AB40" i="2"/>
  <c r="AC40" i="2"/>
  <c r="AD40" i="2"/>
  <c r="Y41" i="2"/>
  <c r="Z41" i="2"/>
  <c r="AA41" i="2"/>
  <c r="AB41" i="2"/>
  <c r="AC41" i="2"/>
  <c r="AD41" i="2"/>
  <c r="Y42" i="2"/>
  <c r="Z42" i="2"/>
  <c r="AA42" i="2"/>
  <c r="AB42" i="2"/>
  <c r="AC42" i="2"/>
  <c r="AD42" i="2"/>
  <c r="Y43" i="2"/>
  <c r="Z43" i="2"/>
  <c r="AA43" i="2"/>
  <c r="AB43" i="2"/>
  <c r="AC43" i="2"/>
  <c r="AD43" i="2"/>
  <c r="Y44" i="2"/>
  <c r="Z44" i="2"/>
  <c r="AA44" i="2"/>
  <c r="AB44" i="2"/>
  <c r="AC44" i="2"/>
  <c r="AD44" i="2"/>
  <c r="Y45" i="2"/>
  <c r="Z45" i="2"/>
  <c r="AA45" i="2"/>
  <c r="AB45" i="2"/>
  <c r="AC45" i="2"/>
  <c r="AD45" i="2"/>
  <c r="Y46" i="2"/>
  <c r="Z46" i="2"/>
  <c r="AA46" i="2"/>
  <c r="AB46" i="2"/>
  <c r="AC46" i="2"/>
  <c r="AD46" i="2"/>
  <c r="Y47" i="2"/>
  <c r="Z47" i="2"/>
  <c r="AA47" i="2"/>
  <c r="AB47" i="2"/>
  <c r="AC47" i="2"/>
  <c r="AD47" i="2"/>
  <c r="Y48" i="2"/>
  <c r="Z48" i="2"/>
  <c r="AA48" i="2"/>
  <c r="AB48" i="2"/>
  <c r="AC48" i="2"/>
  <c r="AD48" i="2"/>
  <c r="Y49" i="2"/>
  <c r="Z49" i="2"/>
  <c r="AA49" i="2"/>
  <c r="AB49" i="2"/>
  <c r="AC49" i="2"/>
  <c r="AD49" i="2"/>
  <c r="Y50" i="2"/>
  <c r="Z50" i="2"/>
  <c r="AA50" i="2"/>
  <c r="AB50" i="2"/>
  <c r="AC50" i="2"/>
  <c r="AD50" i="2"/>
  <c r="Y51" i="2"/>
  <c r="Z51" i="2"/>
  <c r="AA51" i="2"/>
  <c r="AB51" i="2"/>
  <c r="AC51" i="2"/>
  <c r="AD51" i="2"/>
  <c r="Y52" i="2"/>
  <c r="Z52" i="2"/>
  <c r="AA52" i="2"/>
  <c r="AB52" i="2"/>
  <c r="AC52" i="2"/>
  <c r="AD52" i="2"/>
  <c r="Y53" i="2"/>
  <c r="Z53" i="2"/>
  <c r="AA53" i="2"/>
  <c r="AB53" i="2"/>
  <c r="AC53" i="2"/>
  <c r="AD53" i="2"/>
  <c r="Y54" i="2"/>
  <c r="Z54" i="2"/>
  <c r="AA54" i="2"/>
  <c r="AB54" i="2"/>
  <c r="AC54" i="2"/>
  <c r="AD54" i="2"/>
  <c r="Y55" i="2"/>
  <c r="Z55" i="2"/>
  <c r="AA55" i="2"/>
  <c r="AB55" i="2"/>
  <c r="AC55" i="2"/>
  <c r="AD55" i="2"/>
  <c r="Y56" i="2"/>
  <c r="Z56" i="2"/>
  <c r="AA56" i="2"/>
  <c r="AB56" i="2"/>
  <c r="AC56" i="2"/>
  <c r="AD56" i="2"/>
  <c r="Y57" i="2"/>
  <c r="Z57" i="2"/>
  <c r="AA57" i="2"/>
  <c r="AB57" i="2"/>
  <c r="AC57" i="2"/>
  <c r="AD57" i="2"/>
  <c r="Y58" i="2"/>
  <c r="Z58" i="2"/>
  <c r="AA58" i="2"/>
  <c r="AB58" i="2"/>
  <c r="AC58" i="2"/>
  <c r="AD58" i="2"/>
  <c r="Y59" i="2"/>
  <c r="Z59" i="2"/>
  <c r="AA59" i="2"/>
  <c r="AB59" i="2"/>
  <c r="AC59" i="2"/>
  <c r="AD59" i="2"/>
  <c r="Y60" i="2"/>
  <c r="Z60" i="2"/>
  <c r="AA60" i="2"/>
  <c r="AB60" i="2"/>
  <c r="AC60" i="2"/>
  <c r="AD60" i="2"/>
  <c r="Y61" i="2"/>
  <c r="Z61" i="2"/>
  <c r="AA61" i="2"/>
  <c r="AB61" i="2"/>
  <c r="AC61" i="2"/>
  <c r="AD61" i="2"/>
  <c r="Y62" i="2"/>
  <c r="Z62" i="2"/>
  <c r="AA62" i="2"/>
  <c r="AB62" i="2"/>
  <c r="AC62" i="2"/>
  <c r="AD62" i="2"/>
  <c r="Y63" i="2"/>
  <c r="Z63" i="2"/>
  <c r="AA63" i="2"/>
  <c r="AB63" i="2"/>
  <c r="AC63" i="2"/>
  <c r="AD63" i="2"/>
  <c r="Y64" i="2"/>
  <c r="Z64" i="2"/>
  <c r="AA64" i="2"/>
  <c r="AB64" i="2"/>
  <c r="AC64" i="2"/>
  <c r="AD64" i="2"/>
  <c r="Y65" i="2"/>
  <c r="Z65" i="2"/>
  <c r="AA65" i="2"/>
  <c r="AB65" i="2"/>
  <c r="AC65" i="2"/>
  <c r="AD65" i="2"/>
  <c r="Y66" i="2"/>
  <c r="Z66" i="2"/>
  <c r="AA66" i="2"/>
  <c r="AB66" i="2"/>
  <c r="AC66" i="2"/>
  <c r="AD66" i="2"/>
  <c r="Y67" i="2"/>
  <c r="Z67" i="2"/>
  <c r="AA67" i="2"/>
  <c r="AB67" i="2"/>
  <c r="AC67" i="2"/>
  <c r="AD67" i="2"/>
  <c r="Y68" i="2"/>
  <c r="Z68" i="2"/>
  <c r="AA68" i="2"/>
  <c r="AB68" i="2"/>
  <c r="AC68" i="2"/>
  <c r="AD68" i="2"/>
  <c r="Y69" i="2"/>
  <c r="Z69" i="2"/>
  <c r="AA69" i="2"/>
  <c r="AB69" i="2"/>
  <c r="AC69" i="2"/>
  <c r="AD69" i="2"/>
  <c r="Y70" i="2"/>
  <c r="Z70" i="2"/>
  <c r="AA70" i="2"/>
  <c r="AB70" i="2"/>
  <c r="AC70" i="2"/>
  <c r="AD70" i="2"/>
  <c r="Y71" i="2"/>
  <c r="Z71" i="2"/>
  <c r="AA71" i="2"/>
  <c r="AB71" i="2"/>
  <c r="AC71" i="2"/>
  <c r="AD71" i="2"/>
  <c r="Y72" i="2"/>
  <c r="Z72" i="2"/>
  <c r="AA72" i="2"/>
  <c r="AB72" i="2"/>
  <c r="AC72" i="2"/>
  <c r="AD72" i="2"/>
  <c r="Y73" i="2"/>
  <c r="Z73" i="2"/>
  <c r="AA73" i="2"/>
  <c r="AB73" i="2"/>
  <c r="AC73" i="2"/>
  <c r="AD73" i="2"/>
  <c r="Y74" i="2"/>
  <c r="Z74" i="2"/>
  <c r="AA74" i="2"/>
  <c r="AB74" i="2"/>
  <c r="AC74" i="2"/>
  <c r="AD74" i="2"/>
  <c r="Y75" i="2"/>
  <c r="Z75" i="2"/>
  <c r="AA75" i="2"/>
  <c r="AB75" i="2"/>
  <c r="AC75" i="2"/>
  <c r="AD75" i="2"/>
  <c r="Y76" i="2"/>
  <c r="Z76" i="2"/>
  <c r="AA76" i="2"/>
  <c r="AB76" i="2"/>
  <c r="AC76" i="2"/>
  <c r="AD76" i="2"/>
  <c r="Y77" i="2"/>
  <c r="Z77" i="2"/>
  <c r="AA77" i="2"/>
  <c r="AB77" i="2"/>
  <c r="AC77" i="2"/>
  <c r="AD77" i="2"/>
  <c r="Y78" i="2"/>
  <c r="Z78" i="2"/>
  <c r="AA78" i="2"/>
  <c r="AB78" i="2"/>
  <c r="AC78" i="2"/>
  <c r="AD78" i="2"/>
  <c r="Y79" i="2"/>
  <c r="Z79" i="2"/>
  <c r="AA79" i="2"/>
  <c r="AB79" i="2"/>
  <c r="AC79" i="2"/>
  <c r="AD79" i="2"/>
  <c r="Y80" i="2"/>
  <c r="Z80" i="2"/>
  <c r="AA80" i="2"/>
  <c r="AB80" i="2"/>
  <c r="AC80" i="2"/>
  <c r="AD80" i="2"/>
  <c r="Y82" i="2"/>
  <c r="Z82" i="2"/>
  <c r="AA82" i="2"/>
  <c r="AB82" i="2"/>
  <c r="AC82" i="2"/>
  <c r="AD82" i="2"/>
  <c r="Y83" i="2"/>
  <c r="Z83" i="2"/>
  <c r="AA83" i="2"/>
  <c r="AB83" i="2"/>
  <c r="AC83" i="2"/>
  <c r="AD83" i="2"/>
  <c r="Y84" i="2"/>
  <c r="Z84" i="2"/>
  <c r="AA84" i="2"/>
  <c r="AB84" i="2"/>
  <c r="AC84" i="2"/>
  <c r="AD84" i="2"/>
  <c r="AD36" i="2"/>
  <c r="AC36" i="2"/>
  <c r="AB36" i="2"/>
  <c r="AA36" i="2"/>
  <c r="Z36" i="2"/>
  <c r="Y36" i="2"/>
  <c r="Y30" i="2" l="1"/>
  <c r="Z30" i="2"/>
  <c r="AA30" i="2"/>
  <c r="AB30" i="2"/>
  <c r="AC30" i="2"/>
  <c r="AD30" i="2"/>
  <c r="Y31" i="2"/>
  <c r="Z31" i="2"/>
  <c r="AA31" i="2"/>
  <c r="AB31" i="2"/>
  <c r="AC31" i="2"/>
  <c r="AD31" i="2"/>
  <c r="Y32" i="2"/>
  <c r="Z32" i="2"/>
  <c r="AA32" i="2"/>
  <c r="AB32" i="2"/>
  <c r="AC32" i="2"/>
  <c r="AD32" i="2"/>
  <c r="Y33" i="2"/>
  <c r="Z33" i="2"/>
  <c r="AA33" i="2"/>
  <c r="AB33" i="2"/>
  <c r="AC33" i="2"/>
  <c r="AD33" i="2"/>
  <c r="AD29" i="2" l="1"/>
  <c r="AC29" i="2"/>
  <c r="AB29" i="2"/>
  <c r="AA29" i="2"/>
  <c r="Z29" i="2"/>
  <c r="Y29" i="2"/>
  <c r="AD28" i="2"/>
  <c r="AC28" i="2"/>
  <c r="AB28" i="2"/>
  <c r="AA28" i="2"/>
  <c r="Z28" i="2"/>
  <c r="Y28" i="2"/>
  <c r="AD27" i="2"/>
  <c r="AC27" i="2"/>
  <c r="AB27" i="2"/>
  <c r="AA27" i="2"/>
  <c r="Z27" i="2"/>
  <c r="Y27" i="2"/>
  <c r="AD26" i="2"/>
  <c r="AC26" i="2"/>
  <c r="AB26" i="2"/>
  <c r="AA26" i="2"/>
  <c r="Z26" i="2"/>
  <c r="Y26" i="2"/>
  <c r="AD25" i="2"/>
  <c r="AC25" i="2"/>
  <c r="AB25" i="2"/>
  <c r="AA25" i="2"/>
  <c r="Z25" i="2"/>
  <c r="Y25" i="2"/>
  <c r="AD24" i="2"/>
  <c r="AC24" i="2"/>
  <c r="AB24" i="2"/>
  <c r="AA24" i="2"/>
  <c r="Z24" i="2"/>
  <c r="Y24" i="2"/>
  <c r="AD23" i="2"/>
  <c r="AC23" i="2"/>
  <c r="AB23" i="2"/>
  <c r="AA23" i="2"/>
  <c r="Z23" i="2"/>
  <c r="Y23" i="2"/>
  <c r="AD22" i="2"/>
  <c r="AC22" i="2"/>
  <c r="AB22" i="2"/>
  <c r="AA22" i="2"/>
  <c r="Z22" i="2"/>
  <c r="Y22" i="2"/>
  <c r="AD21" i="2"/>
  <c r="AC21" i="2"/>
  <c r="AB21" i="2"/>
  <c r="AA21" i="2"/>
  <c r="Z21" i="2"/>
  <c r="Y21" i="2"/>
  <c r="AD20" i="2"/>
  <c r="AC20" i="2"/>
  <c r="AB20" i="2"/>
  <c r="AA20" i="2"/>
  <c r="Z20" i="2"/>
  <c r="Y20" i="2"/>
  <c r="AD19" i="2"/>
  <c r="AC19" i="2"/>
  <c r="AB19" i="2"/>
  <c r="AA19" i="2"/>
  <c r="Z19" i="2"/>
  <c r="Y19" i="2"/>
  <c r="AD18" i="2"/>
  <c r="AC18" i="2"/>
  <c r="AB18" i="2"/>
  <c r="AA18" i="2"/>
  <c r="Z18" i="2"/>
  <c r="Y18" i="2"/>
  <c r="AD17" i="2"/>
  <c r="AC17" i="2"/>
  <c r="AB17" i="2"/>
  <c r="AA17" i="2"/>
  <c r="Z17" i="2"/>
  <c r="Y17" i="2"/>
  <c r="AD16" i="2"/>
  <c r="AC16" i="2"/>
  <c r="AB16" i="2"/>
  <c r="AA16" i="2"/>
  <c r="Z16" i="2"/>
  <c r="Y16" i="2"/>
  <c r="AD15" i="2"/>
  <c r="AC15" i="2"/>
  <c r="AB15" i="2"/>
  <c r="AA15" i="2"/>
  <c r="Z15" i="2"/>
  <c r="Y15" i="2"/>
  <c r="AD14" i="2"/>
  <c r="AC14" i="2"/>
  <c r="AB14" i="2"/>
  <c r="AA14" i="2"/>
  <c r="Z14" i="2"/>
  <c r="Y14" i="2"/>
  <c r="AD13" i="2"/>
  <c r="AC13" i="2"/>
  <c r="AB13" i="2"/>
  <c r="AA13" i="2"/>
  <c r="Z13" i="2"/>
  <c r="Y13" i="2"/>
  <c r="AD12" i="2"/>
  <c r="AC12" i="2"/>
  <c r="AB12" i="2"/>
  <c r="AA12" i="2"/>
  <c r="Z12" i="2"/>
  <c r="Y12" i="2"/>
  <c r="Y4" i="2"/>
  <c r="Z4" i="2"/>
  <c r="AA4" i="2"/>
  <c r="AB4" i="2"/>
  <c r="AC4" i="2"/>
  <c r="AD4" i="2"/>
  <c r="Y5" i="2"/>
  <c r="Z5" i="2"/>
  <c r="AA5" i="2"/>
  <c r="AB5" i="2"/>
  <c r="AC5" i="2"/>
  <c r="AD5" i="2"/>
  <c r="Y6" i="2"/>
  <c r="Z6" i="2"/>
  <c r="AA6" i="2"/>
  <c r="AB6" i="2"/>
  <c r="AC6" i="2"/>
  <c r="AD6" i="2"/>
  <c r="Y7" i="2"/>
  <c r="Z7" i="2"/>
  <c r="AA7" i="2"/>
  <c r="AB7" i="2"/>
  <c r="AC7" i="2"/>
  <c r="AD7" i="2"/>
  <c r="Y8" i="2"/>
  <c r="Z8" i="2"/>
  <c r="AA8" i="2"/>
  <c r="AB8" i="2"/>
  <c r="AC8" i="2"/>
  <c r="AD8" i="2"/>
  <c r="Y9" i="2"/>
  <c r="Z9" i="2"/>
  <c r="AA9" i="2"/>
  <c r="AB9" i="2"/>
  <c r="AC9" i="2"/>
  <c r="AD9" i="2"/>
  <c r="Y10" i="2"/>
  <c r="Z10" i="2"/>
  <c r="AA10" i="2"/>
  <c r="AB10" i="2"/>
  <c r="AC10" i="2"/>
  <c r="AD10" i="2"/>
  <c r="Y11" i="2"/>
  <c r="Z11" i="2"/>
  <c r="AA11" i="2"/>
  <c r="AB11" i="2"/>
  <c r="AC11" i="2"/>
  <c r="AD11" i="2"/>
  <c r="AA3" i="2"/>
  <c r="AB3" i="2"/>
  <c r="AC3" i="2"/>
  <c r="AD3" i="2"/>
  <c r="Z3" i="2"/>
  <c r="Y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Nareshkumar, Koushy:(PEPCO)</author>
  </authors>
  <commentList>
    <comment ref="D94" authorId="0" shapeId="0" xr:uid="{A427E607-E31B-44EE-A8A7-DD0A956C5138}">
      <text>
        <r>
          <rPr>
            <b/>
            <sz val="9"/>
            <color indexed="81"/>
            <rFont val="Tahoma"/>
            <family val="2"/>
          </rPr>
          <t>Nareshkumar, Koushy:(PEPCO):</t>
        </r>
        <r>
          <rPr>
            <sz val="9"/>
            <color indexed="81"/>
            <rFont val="Tahoma"/>
            <family val="2"/>
          </rPr>
          <t xml:space="preserve">
The bus name given is for post 2023 cases; current configuration bus is: BUZZ 016    230.00</t>
        </r>
      </text>
    </comment>
    <comment ref="E94" authorId="0" shapeId="0" xr:uid="{C31CC9F3-8AAB-405E-818C-CC6199E2EAB8}">
      <text>
        <r>
          <rPr>
            <b/>
            <sz val="9"/>
            <color indexed="81"/>
            <rFont val="Tahoma"/>
            <family val="2"/>
          </rPr>
          <t>Nareshkumar, Koushy:(PEPCO):</t>
        </r>
        <r>
          <rPr>
            <sz val="9"/>
            <color indexed="81"/>
            <rFont val="Tahoma"/>
            <family val="2"/>
          </rPr>
          <t xml:space="preserve">
The bus number given is for post 2023 cases; current configuration bus #: 224013</t>
        </r>
      </text>
    </comment>
    <comment ref="D713" authorId="0" shapeId="0" xr:uid="{2BE3F1D9-19D4-4F0F-8C7F-A3C306F7CBD0}">
      <text>
        <r>
          <rPr>
            <b/>
            <sz val="9"/>
            <color indexed="81"/>
            <rFont val="Tahoma"/>
            <family val="2"/>
          </rPr>
          <t>Nareshkumar, Koushy:(PEPCO):</t>
        </r>
        <r>
          <rPr>
            <sz val="9"/>
            <color indexed="81"/>
            <rFont val="Tahoma"/>
            <family val="2"/>
          </rPr>
          <t xml:space="preserve">
The bus name given is for post 2023 cases; current configuration bus is: BUZZ 016    230.00</t>
        </r>
      </text>
    </comment>
    <comment ref="E713" authorId="0" shapeId="0" xr:uid="{B63770D3-8FD6-4D22-ACBE-6A30585A741A}">
      <text>
        <r>
          <rPr>
            <b/>
            <sz val="9"/>
            <color indexed="81"/>
            <rFont val="Tahoma"/>
            <family val="2"/>
          </rPr>
          <t>Nareshkumar, Koushy:(PEPCO):</t>
        </r>
        <r>
          <rPr>
            <sz val="9"/>
            <color indexed="81"/>
            <rFont val="Tahoma"/>
            <family val="2"/>
          </rPr>
          <t xml:space="preserve">
The bus number given is for post 2023 cases; current configuration bus #: 224013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<sst xmlns="http://schemas.openxmlformats.org/spreadsheetml/2006/main" count="4561" uniqueCount="536">
  <si>
    <t>Company</t>
  </si>
  <si>
    <t>Line/Xfmr</t>
  </si>
  <si>
    <t>From Bus Name</t>
  </si>
  <si>
    <t>From Bus #</t>
  </si>
  <si>
    <t>To Bus Name</t>
  </si>
  <si>
    <t>To Bus #</t>
  </si>
  <si>
    <t>CKT ID</t>
  </si>
  <si>
    <t>Corrected Equipment Limiting</t>
  </si>
  <si>
    <t>Increase/Decrease</t>
  </si>
  <si>
    <t>Temp</t>
  </si>
  <si>
    <t>N</t>
  </si>
  <si>
    <t>E</t>
  </si>
  <si>
    <t>LD</t>
  </si>
  <si>
    <t>N C1 WIN</t>
  </si>
  <si>
    <t>Area</t>
  </si>
  <si>
    <t>Issue</t>
  </si>
  <si>
    <t>Comments</t>
  </si>
  <si>
    <t>ACE</t>
  </si>
  <si>
    <t>England</t>
  </si>
  <si>
    <t>Merion</t>
  </si>
  <si>
    <t>Landis</t>
  </si>
  <si>
    <t>Cardiff</t>
  </si>
  <si>
    <t>Mickleton</t>
  </si>
  <si>
    <t>Thorofare</t>
  </si>
  <si>
    <t>Monroe</t>
  </si>
  <si>
    <t>Cedar</t>
  </si>
  <si>
    <t>DPL</t>
  </si>
  <si>
    <t>Kings Creek</t>
  </si>
  <si>
    <t>Loretto</t>
  </si>
  <si>
    <t>EM Plant</t>
  </si>
  <si>
    <t>Chapel Street</t>
  </si>
  <si>
    <t>Harmony</t>
  </si>
  <si>
    <t>Keeney</t>
  </si>
  <si>
    <t>Red Lion</t>
  </si>
  <si>
    <t>1407-1</t>
  </si>
  <si>
    <t>Scull</t>
  </si>
  <si>
    <t xml:space="preserve">DPL </t>
  </si>
  <si>
    <t>Steele AT20</t>
  </si>
  <si>
    <t>SUM</t>
  </si>
  <si>
    <t>WIN</t>
  </si>
  <si>
    <t>Type</t>
  </si>
  <si>
    <t>Transformers</t>
  </si>
  <si>
    <t>Z1</t>
  </si>
  <si>
    <t>N/A</t>
  </si>
  <si>
    <t>Pepco</t>
  </si>
  <si>
    <t>Delco Tap</t>
  </si>
  <si>
    <t>Red Lion AT50</t>
  </si>
  <si>
    <t>Rock Springs</t>
  </si>
  <si>
    <t>Hay Road</t>
  </si>
  <si>
    <t>SUM Current</t>
  </si>
  <si>
    <t>WIN Current</t>
  </si>
  <si>
    <t>SUM After Review</t>
  </si>
  <si>
    <t>WIN After Review</t>
  </si>
  <si>
    <t>N Delta</t>
  </si>
  <si>
    <t>E Delta</t>
  </si>
  <si>
    <t>LD Delta</t>
  </si>
  <si>
    <t>SUM Deltas</t>
  </si>
  <si>
    <t>WIN Deltas</t>
  </si>
  <si>
    <t>230 kV</t>
  </si>
  <si>
    <t>138 kV</t>
  </si>
  <si>
    <t>BOWIEBC0    230.00</t>
  </si>
  <si>
    <t>BOWIE044    230.00</t>
  </si>
  <si>
    <t>BRIGHTON    500.00</t>
  </si>
  <si>
    <t>CNASTONE    500.00</t>
  </si>
  <si>
    <t>W CHAPEL    500.00</t>
  </si>
  <si>
    <t>01DOUBS     500.00</t>
  </si>
  <si>
    <t>LANHM505    115.00</t>
  </si>
  <si>
    <t>WILD T1     115.00</t>
  </si>
  <si>
    <t>WATER-PS1   230.00</t>
  </si>
  <si>
    <t>RITCH059    230.00</t>
  </si>
  <si>
    <t>METZ 046    230.00</t>
  </si>
  <si>
    <t>TAK 230     230.00</t>
  </si>
  <si>
    <t>DICK 230    230.00</t>
  </si>
  <si>
    <t>QUINC035    230.00</t>
  </si>
  <si>
    <t>TALBT082    230.00</t>
  </si>
  <si>
    <t>BURCH230    230.00</t>
  </si>
  <si>
    <t>Buzzard Point Sta. "B" - T14</t>
  </si>
  <si>
    <t>BUZZ 138    138.00</t>
  </si>
  <si>
    <t>BUZZ T14    230.00</t>
  </si>
  <si>
    <t>Chalk Point Sta. "E" - T5</t>
  </si>
  <si>
    <t>CHALK PT    500.00</t>
  </si>
  <si>
    <t>CHALK5TS    230.00</t>
  </si>
  <si>
    <t>Nelson</t>
  </si>
  <si>
    <t>10TH 138    138.00</t>
  </si>
  <si>
    <t>Vienna</t>
  </si>
  <si>
    <t>SW 138      138.00</t>
  </si>
  <si>
    <t>Minolta</t>
  </si>
  <si>
    <t>500 kV</t>
  </si>
  <si>
    <t>Indian River AT20</t>
  </si>
  <si>
    <t>Churchtown</t>
  </si>
  <si>
    <t>Minotola</t>
  </si>
  <si>
    <t>Cumberland</t>
  </si>
  <si>
    <t>Union</t>
  </si>
  <si>
    <t>Franklin</t>
  </si>
  <si>
    <t>Dorothy</t>
  </si>
  <si>
    <t>New Freedom</t>
  </si>
  <si>
    <t>Pedricktown</t>
  </si>
  <si>
    <t>Chambers</t>
  </si>
  <si>
    <t>Orchard</t>
  </si>
  <si>
    <t>Bridgeport</t>
  </si>
  <si>
    <t>Thorofare-Deptford</t>
  </si>
  <si>
    <t>Cartanza</t>
  </si>
  <si>
    <t>TUX 504     115.00</t>
  </si>
  <si>
    <t>TUX 503     115.00</t>
  </si>
  <si>
    <t>PALM090     230.00</t>
  </si>
  <si>
    <t>PALM093     230.00</t>
  </si>
  <si>
    <t>BLU23108    230.00</t>
  </si>
  <si>
    <t>BLU23109    230.00</t>
  </si>
  <si>
    <t>Lincoln 138kV</t>
  </si>
  <si>
    <t>Lewis</t>
  </si>
  <si>
    <t>Dennis</t>
  </si>
  <si>
    <t>Crown Point</t>
  </si>
  <si>
    <t>Garrison</t>
  </si>
  <si>
    <t>BLADBGT3    115.00</t>
  </si>
  <si>
    <t>BLADBGT1    115.00</t>
  </si>
  <si>
    <t>ALA 088     230.00</t>
  </si>
  <si>
    <t>ALA 089     230.00</t>
  </si>
  <si>
    <t>C23069T9    230.00</t>
  </si>
  <si>
    <t>C23069T6    230.00</t>
  </si>
  <si>
    <t>Date Updated</t>
  </si>
  <si>
    <t>MZION022    230.00</t>
  </si>
  <si>
    <t>NORBK008    230.00</t>
  </si>
  <si>
    <t>MZION025    230.00</t>
  </si>
  <si>
    <t>NORBK009    230.00</t>
  </si>
  <si>
    <t>MZION024    230.00</t>
  </si>
  <si>
    <t>NORBK010    230.00</t>
  </si>
  <si>
    <t>MZION023    230.00</t>
  </si>
  <si>
    <t>NORBK011    230.00</t>
  </si>
  <si>
    <t>BURT2314    230.00</t>
  </si>
  <si>
    <t>METZ 040    230.00</t>
  </si>
  <si>
    <t>BURT2334    230.00</t>
  </si>
  <si>
    <t>METZ 041    230.00</t>
  </si>
  <si>
    <t>BOWIE042    230.00</t>
  </si>
  <si>
    <t>OAKGV230    230.00</t>
  </si>
  <si>
    <t>BOWIE043    230.00</t>
  </si>
  <si>
    <t>METZ 047    230.00</t>
  </si>
  <si>
    <t>PALM091     230.00</t>
  </si>
  <si>
    <t>BLU23106    230.00</t>
  </si>
  <si>
    <t>C23069T8    230.00</t>
  </si>
  <si>
    <t>PALM092     230.00</t>
  </si>
  <si>
    <t>BLU23107    230.00</t>
  </si>
  <si>
    <t>C23069T7    230.00</t>
  </si>
  <si>
    <t>Add next Round after this break</t>
  </si>
  <si>
    <t>PEPCO</t>
  </si>
  <si>
    <t>Upper Pittsgrove</t>
  </si>
  <si>
    <t>Sherman</t>
  </si>
  <si>
    <t>Lewis#1</t>
  </si>
  <si>
    <t>Lewis#3</t>
  </si>
  <si>
    <t>Mill#1</t>
  </si>
  <si>
    <t>Mill#2</t>
  </si>
  <si>
    <t>Lewis#2</t>
  </si>
  <si>
    <t>Eagle Point/Thoro</t>
  </si>
  <si>
    <t>Sickler</t>
  </si>
  <si>
    <t>Bishop</t>
  </si>
  <si>
    <t>Indian River</t>
  </si>
  <si>
    <t>Ocean Bay</t>
  </si>
  <si>
    <t>Basin Road</t>
  </si>
  <si>
    <t>Kiamensi</t>
  </si>
  <si>
    <t>New Castle</t>
  </si>
  <si>
    <t>Bear</t>
  </si>
  <si>
    <t>Cedar Creek</t>
  </si>
  <si>
    <t>Milford</t>
  </si>
  <si>
    <t>Cool Spring</t>
  </si>
  <si>
    <t>New Round 9/22/2020</t>
  </si>
  <si>
    <t>Bennett</t>
  </si>
  <si>
    <t>1407-2</t>
  </si>
  <si>
    <t xml:space="preserve"> England - Mill</t>
  </si>
  <si>
    <t xml:space="preserve"> Lewis 138 kV</t>
  </si>
  <si>
    <t>Robinsonville</t>
  </si>
  <si>
    <t xml:space="preserve">Vienna (AT20) </t>
  </si>
  <si>
    <t>Vienna 138 kV</t>
  </si>
  <si>
    <t>Indian River (AT20)</t>
  </si>
  <si>
    <t xml:space="preserve"> Indian River 138 kV</t>
  </si>
  <si>
    <t>Indian River (AT22)</t>
  </si>
  <si>
    <t>#1 Oak Hall</t>
  </si>
  <si>
    <t xml:space="preserve"> New Church 138 kV</t>
  </si>
  <si>
    <t>QUINC033    230.00</t>
  </si>
  <si>
    <t>QUINC034    230.00</t>
  </si>
  <si>
    <t>SANDY14T    230.00</t>
  </si>
  <si>
    <t>SANDY34T    230.00</t>
  </si>
  <si>
    <t>BOWIEBC1    230.00</t>
  </si>
  <si>
    <t>Conaway 138 kV</t>
  </si>
  <si>
    <t>Conaway</t>
  </si>
  <si>
    <t>North Seaford 138 kV</t>
  </si>
  <si>
    <t>Farmview</t>
  </si>
  <si>
    <t>Milford 138kV</t>
  </si>
  <si>
    <t>South Harrington 138kV</t>
  </si>
  <si>
    <t>Worcester</t>
  </si>
  <si>
    <t>Ocean Bay 138 kV</t>
  </si>
  <si>
    <t>Glasgow</t>
  </si>
  <si>
    <t>Mt. Pleasant 138 kV</t>
  </si>
  <si>
    <t>Red Lion West</t>
  </si>
  <si>
    <t>Reybold 138 kV</t>
  </si>
  <si>
    <t>Edge Moor 138 kV</t>
  </si>
  <si>
    <t>Christiana</t>
  </si>
  <si>
    <t>Clayton</t>
  </si>
  <si>
    <t>Sunset Lake</t>
  </si>
  <si>
    <t>Colora</t>
  </si>
  <si>
    <t>Crest</t>
  </si>
  <si>
    <t>Linwood</t>
  </si>
  <si>
    <t>Claymont</t>
  </si>
  <si>
    <t>Piney Grove 230 kV</t>
  </si>
  <si>
    <t>Cecil</t>
  </si>
  <si>
    <t>Silver Run 230 kV</t>
  </si>
  <si>
    <t>Milford 230 kV</t>
  </si>
  <si>
    <t>New Round 11/13/2020</t>
  </si>
  <si>
    <t>New Round 01/06/2021</t>
  </si>
  <si>
    <t>1403-1</t>
  </si>
  <si>
    <t>1403-2</t>
  </si>
  <si>
    <t>1408-1</t>
  </si>
  <si>
    <t>1408-2</t>
  </si>
  <si>
    <t>13701-2</t>
  </si>
  <si>
    <t>13706</t>
  </si>
  <si>
    <t>13712</t>
  </si>
  <si>
    <t>13714-1</t>
  </si>
  <si>
    <t>13719-1</t>
  </si>
  <si>
    <t>13719-2</t>
  </si>
  <si>
    <t>13732</t>
  </si>
  <si>
    <t>13739</t>
  </si>
  <si>
    <t>13745-1</t>
  </si>
  <si>
    <t>13745-2</t>
  </si>
  <si>
    <t>13751</t>
  </si>
  <si>
    <t>13761</t>
  </si>
  <si>
    <t>13763</t>
  </si>
  <si>
    <t>13764</t>
  </si>
  <si>
    <t>13770-1</t>
  </si>
  <si>
    <t>13770-2</t>
  </si>
  <si>
    <t>13771</t>
  </si>
  <si>
    <t>13777</t>
  </si>
  <si>
    <t>13788</t>
  </si>
  <si>
    <t>13809</t>
  </si>
  <si>
    <t>13811-1</t>
  </si>
  <si>
    <t>13811-2</t>
  </si>
  <si>
    <t>13812</t>
  </si>
  <si>
    <t>13814</t>
  </si>
  <si>
    <t>13817</t>
  </si>
  <si>
    <t>13818</t>
  </si>
  <si>
    <t>13822</t>
  </si>
  <si>
    <t>13824</t>
  </si>
  <si>
    <t>13826</t>
  </si>
  <si>
    <t>13830-1</t>
  </si>
  <si>
    <t>13830-2</t>
  </si>
  <si>
    <t>England B</t>
  </si>
  <si>
    <t>Middle Tap - NJ</t>
  </si>
  <si>
    <t>Corson #2</t>
  </si>
  <si>
    <t>Schull #2</t>
  </si>
  <si>
    <t>Mill  #2</t>
  </si>
  <si>
    <t>Middle #2 - NJ</t>
  </si>
  <si>
    <t>Sherman #3</t>
  </si>
  <si>
    <t>Lincoln</t>
  </si>
  <si>
    <t>Denis</t>
  </si>
  <si>
    <t>oil city REA</t>
  </si>
  <si>
    <t>Steele</t>
  </si>
  <si>
    <t>Cheswold</t>
  </si>
  <si>
    <t>Felton</t>
  </si>
  <si>
    <t>Rehoboth</t>
  </si>
  <si>
    <t>S. Harrington</t>
  </si>
  <si>
    <t>Easton</t>
  </si>
  <si>
    <t>Costen</t>
  </si>
  <si>
    <t>Pocomoke</t>
  </si>
  <si>
    <t>Oak Hall</t>
  </si>
  <si>
    <t>Energy Solar 138 kV</t>
  </si>
  <si>
    <t>Church</t>
  </si>
  <si>
    <t>AB1-141</t>
  </si>
  <si>
    <t>Carville</t>
  </si>
  <si>
    <t>Great Bay 138 kV</t>
  </si>
  <si>
    <t>138th Street 138 kV</t>
  </si>
  <si>
    <t>Bethany</t>
  </si>
  <si>
    <t>Roxana</t>
  </si>
  <si>
    <t>Bethany 138 kV</t>
  </si>
  <si>
    <t>Omar REA 138 kV</t>
  </si>
  <si>
    <t>Omar REA</t>
  </si>
  <si>
    <t>Roxana 138 kV</t>
  </si>
  <si>
    <t>Piney Grove</t>
  </si>
  <si>
    <t>Wattsville</t>
  </si>
  <si>
    <t>Hillsboro</t>
  </si>
  <si>
    <t>Steele 138 kV</t>
  </si>
  <si>
    <t>New Church 138 kV</t>
  </si>
  <si>
    <t>New Church</t>
  </si>
  <si>
    <t>Piney Grove 138 kV</t>
  </si>
  <si>
    <t>Jones 138 kV</t>
  </si>
  <si>
    <t>Jones</t>
  </si>
  <si>
    <t>South Harrington</t>
  </si>
  <si>
    <t>Clayton - DE</t>
  </si>
  <si>
    <t>Demec Nug 138 kV</t>
  </si>
  <si>
    <t>Wye Mills</t>
  </si>
  <si>
    <t>Brandywine</t>
  </si>
  <si>
    <t>Edge Moor</t>
  </si>
  <si>
    <t>Churchmans</t>
  </si>
  <si>
    <t>New Castle Tap</t>
  </si>
  <si>
    <t>Hares Corner</t>
  </si>
  <si>
    <t>Reybold</t>
  </si>
  <si>
    <t>Keeney (AT20)</t>
  </si>
  <si>
    <t>Carrcroft</t>
  </si>
  <si>
    <t>West Wilmington</t>
  </si>
  <si>
    <t>Silverbrook</t>
  </si>
  <si>
    <t>W.Wilmington</t>
  </si>
  <si>
    <t>Wanamaker</t>
  </si>
  <si>
    <t>Walk Down Wanamaker</t>
  </si>
  <si>
    <t>Lums Pond</t>
  </si>
  <si>
    <t xml:space="preserve">Reybold  </t>
  </si>
  <si>
    <t xml:space="preserve">Colora </t>
  </si>
  <si>
    <t>Nottingham(PECO)</t>
  </si>
  <si>
    <t>Edge Moor Plant</t>
  </si>
  <si>
    <t>Conowingo</t>
  </si>
  <si>
    <t>Confirm 1590 ACSR at Keeney(big decrease)</t>
  </si>
  <si>
    <t xml:space="preserve">Silver Run </t>
  </si>
  <si>
    <t xml:space="preserve">Silver Run  </t>
  </si>
  <si>
    <t>Silver Run</t>
  </si>
  <si>
    <t>Hope Creek</t>
  </si>
  <si>
    <t>AE1-229</t>
  </si>
  <si>
    <t>Frankford</t>
  </si>
  <si>
    <t>2320E</t>
  </si>
  <si>
    <t>2320W</t>
  </si>
  <si>
    <t>Brighton Sub. 66</t>
  </si>
  <si>
    <t>Burtonsville Sub. 120</t>
  </si>
  <si>
    <t>Metz Rd East Sub. 163</t>
  </si>
  <si>
    <t>Takoma Sub. 27</t>
  </si>
  <si>
    <t>Q Orchard Sub. 118</t>
  </si>
  <si>
    <t>Bells Mill Rd. Sub. 121</t>
  </si>
  <si>
    <t>Oak Grove Sub. 122</t>
  </si>
  <si>
    <t>Bowie Sub. 162</t>
  </si>
  <si>
    <t>Ritchie Sub. 123</t>
  </si>
  <si>
    <t>Chalk Point Sta. "E"</t>
  </si>
  <si>
    <t>Aquasco Sub. 200</t>
  </si>
  <si>
    <t>Talbert Sub. 166</t>
  </si>
  <si>
    <t>Morgantown Sta. "F"</t>
  </si>
  <si>
    <t>Ryceville Sub. 195</t>
  </si>
  <si>
    <t>Hawkins Gate Sub. 196</t>
  </si>
  <si>
    <t>Burches Hill Sub. 202</t>
  </si>
  <si>
    <t>Kelson Ridge Sub. 232</t>
  </si>
  <si>
    <t>SMECO</t>
  </si>
  <si>
    <t>Benning Sub. 45</t>
  </si>
  <si>
    <t>Tuxedo Sub. 148</t>
  </si>
  <si>
    <t>Lanham Sub. 149</t>
  </si>
  <si>
    <t>Mt. Zion Sub. 165</t>
  </si>
  <si>
    <t>Sta. "H"</t>
  </si>
  <si>
    <t>Palmers Corner Sub. 84</t>
  </si>
  <si>
    <t>Doubs</t>
  </si>
  <si>
    <t>Sta. "D"</t>
  </si>
  <si>
    <t>Edwards Ferry</t>
  </si>
  <si>
    <t>Conastone</t>
  </si>
  <si>
    <t>Waugh Chapel</t>
  </si>
  <si>
    <t>Calvert Cliffs</t>
  </si>
  <si>
    <t>Cheltenham Sub. 231</t>
  </si>
  <si>
    <t>ACE Line Facilities</t>
  </si>
  <si>
    <t>DPL Line Facilities</t>
  </si>
  <si>
    <t>PEPCO Line Facilities</t>
  </si>
  <si>
    <t>PJM 3% SUM</t>
  </si>
  <si>
    <t xml:space="preserve">PJM 3% WIN </t>
  </si>
  <si>
    <t xml:space="preserve">3% Issue? </t>
  </si>
  <si>
    <t>New Round 01/29/2021</t>
  </si>
  <si>
    <t>13701-1</t>
  </si>
  <si>
    <t>Cardiff T6</t>
  </si>
  <si>
    <t>Cardiff T7</t>
  </si>
  <si>
    <t>Cumberland T2</t>
  </si>
  <si>
    <t>Cumberland T3</t>
  </si>
  <si>
    <t>Monroe T4</t>
  </si>
  <si>
    <t>Monroe T3</t>
  </si>
  <si>
    <t>Dennis T2</t>
  </si>
  <si>
    <t>Orchard T1</t>
  </si>
  <si>
    <t>Churchtown T4</t>
  </si>
  <si>
    <t>Keeney AT20</t>
  </si>
  <si>
    <t>Vienna AT20</t>
  </si>
  <si>
    <t>Indian River AT21</t>
  </si>
  <si>
    <t>Indian River AT22</t>
  </si>
  <si>
    <t>Steele AT21</t>
  </si>
  <si>
    <t>Steele AT22</t>
  </si>
  <si>
    <t>Keeney AT50</t>
  </si>
  <si>
    <t>Red Lion AT51</t>
  </si>
  <si>
    <t>Red Lion AT20</t>
  </si>
  <si>
    <t>Red Lion AT21</t>
  </si>
  <si>
    <t>Keeney AT51</t>
  </si>
  <si>
    <t>Edgemoor AT20</t>
  </si>
  <si>
    <t>Harmony AT20</t>
  </si>
  <si>
    <t>Harmony AT21</t>
  </si>
  <si>
    <t>Milford AT20</t>
  </si>
  <si>
    <t>Cedar Creek AT20</t>
  </si>
  <si>
    <t>Piney Grove AT20</t>
  </si>
  <si>
    <t>Cecil AT20</t>
  </si>
  <si>
    <t>13714-2</t>
  </si>
  <si>
    <t>13808-1</t>
  </si>
  <si>
    <t>13808-2</t>
  </si>
  <si>
    <t>Oil City</t>
  </si>
  <si>
    <t>Cardiff 230kV</t>
  </si>
  <si>
    <t>Cardiff 138kV</t>
  </si>
  <si>
    <t>Cumberland 230kV</t>
  </si>
  <si>
    <t>Cumberland 138kV</t>
  </si>
  <si>
    <t>Monroe 230kV</t>
  </si>
  <si>
    <t>Monroe 138kV</t>
  </si>
  <si>
    <t>Dennis 230kV</t>
  </si>
  <si>
    <t>Dennis 138kV</t>
  </si>
  <si>
    <t>Orchard 500kV</t>
  </si>
  <si>
    <t>Orchard 230kV</t>
  </si>
  <si>
    <t>Churchtown 230kV</t>
  </si>
  <si>
    <t>Churchtown 138kV</t>
  </si>
  <si>
    <t>Corson</t>
  </si>
  <si>
    <t>Middle #1</t>
  </si>
  <si>
    <t>Silver Lake</t>
  </si>
  <si>
    <t>Marlton U</t>
  </si>
  <si>
    <t>Oyster Creek</t>
  </si>
  <si>
    <t xml:space="preserve">Orchard  </t>
  </si>
  <si>
    <t>Salem</t>
  </si>
  <si>
    <t>Keeney 230kv</t>
  </si>
  <si>
    <t>Keeney 138kV</t>
  </si>
  <si>
    <t>Vienna 230kV</t>
  </si>
  <si>
    <t>Indian River 230kV</t>
  </si>
  <si>
    <t>Indian River 138kV</t>
  </si>
  <si>
    <t>Steele 230kV</t>
  </si>
  <si>
    <t>Steele 138kV</t>
  </si>
  <si>
    <t>Red Lion 500kV</t>
  </si>
  <si>
    <t>Red Lion 230kV</t>
  </si>
  <si>
    <t>Keeney 500kV</t>
  </si>
  <si>
    <t>Keeney 230kV</t>
  </si>
  <si>
    <t>Red Lion 138kV</t>
  </si>
  <si>
    <t>Edgemoor 230kV</t>
  </si>
  <si>
    <t>Edgemoor 138kV</t>
  </si>
  <si>
    <t>Harmony 230kV</t>
  </si>
  <si>
    <t>Harmony 138kV</t>
  </si>
  <si>
    <t>Milford 230kV</t>
  </si>
  <si>
    <t>Cedar 230kV</t>
  </si>
  <si>
    <t>Cedar 138kV</t>
  </si>
  <si>
    <t>Piney Grove 230kV</t>
  </si>
  <si>
    <t>Piney Grove 138kV</t>
  </si>
  <si>
    <t>Cecil 230kV</t>
  </si>
  <si>
    <t>Cecil 138kV</t>
  </si>
  <si>
    <t>Middletown Tap</t>
  </si>
  <si>
    <t>Townsend</t>
  </si>
  <si>
    <t>Mt. Plesant</t>
  </si>
  <si>
    <t>AE107</t>
  </si>
  <si>
    <t xml:space="preserve">Milford  </t>
  </si>
  <si>
    <t>Brighton Sub. 66 - T1</t>
  </si>
  <si>
    <t>BRG 1T 230  230.00</t>
  </si>
  <si>
    <t>Brighton Sub. 66 - T3</t>
  </si>
  <si>
    <t>BRG 3T 230  230.00</t>
  </si>
  <si>
    <t>Burches Hill Sub. 202 - T2</t>
  </si>
  <si>
    <t>BURCHES     500.00</t>
  </si>
  <si>
    <t>Burches Hill Sub. 202 - T3</t>
  </si>
  <si>
    <t>Burches Hill Sub. 202 - T4</t>
  </si>
  <si>
    <t>Chalk Point Sta. "E" - T6</t>
  </si>
  <si>
    <t>CHALK230    230.00</t>
  </si>
  <si>
    <t>Bells Mill Rd. Sub. 121 - T3</t>
  </si>
  <si>
    <t>BML030      230.00</t>
  </si>
  <si>
    <t>BML 138     138.00</t>
  </si>
  <si>
    <t>Bells Mill Rd. Sub. 121 - T4</t>
  </si>
  <si>
    <t>BML028      230.00</t>
  </si>
  <si>
    <t>Bells Mill Rd. Sub. 121 - T5</t>
  </si>
  <si>
    <t>BML029      230.00</t>
  </si>
  <si>
    <t>Bells Mill Rd. Sub. 121 - T6</t>
  </si>
  <si>
    <t>BML031      230.00</t>
  </si>
  <si>
    <t>Buzzard Point Sta. "B" - T13</t>
  </si>
  <si>
    <t>BUZZ 027    230.00</t>
  </si>
  <si>
    <t>Buzzard Point Sta. "B" - T7</t>
  </si>
  <si>
    <t>BUZZ 016    230.00</t>
  </si>
  <si>
    <t>Buzzard Point Sta. "B" - T8</t>
  </si>
  <si>
    <t>BUZZ 026    230.00</t>
  </si>
  <si>
    <t>Benning Sub. 45 - T13</t>
  </si>
  <si>
    <t>BENN 230    230.00</t>
  </si>
  <si>
    <t>BENN T13    115.00</t>
  </si>
  <si>
    <t>Benning Sub. 45 - T14</t>
  </si>
  <si>
    <t>BENN T14    115.00</t>
  </si>
  <si>
    <t>Bowie Sub. 162 - T1</t>
  </si>
  <si>
    <t>BOWIE115    115.00</t>
  </si>
  <si>
    <t>Bowie Sub. 162 - T2</t>
  </si>
  <si>
    <t>O Street Sub. 2 - T5</t>
  </si>
  <si>
    <t>O ST 138    138.00</t>
  </si>
  <si>
    <t>O ST T5     138.00</t>
  </si>
  <si>
    <t>O Street Sub. 2 - T6</t>
  </si>
  <si>
    <t>O ST T6     138.00</t>
  </si>
  <si>
    <t>Wildercroft Sub. 178</t>
  </si>
  <si>
    <t>Bethesda Sub. 6</t>
  </si>
  <si>
    <t>Van Ness Sub. 129</t>
  </si>
  <si>
    <t>O Street Sub. 2</t>
  </si>
  <si>
    <t>Harrison (New) Sub. 38</t>
  </si>
  <si>
    <t>Southwest Sub. 18</t>
  </si>
  <si>
    <t>Tenth Street Sub. 52</t>
  </si>
  <si>
    <t>Buzzard Point Sta. "B"</t>
  </si>
  <si>
    <t>Benning Sta. "A"</t>
  </si>
  <si>
    <t>Alabama Ave. Sub. 136</t>
  </si>
  <si>
    <t>Potomac River Sta. "C"</t>
  </si>
  <si>
    <t>WATER-PS2</t>
  </si>
  <si>
    <t>Dupont Edge Moor</t>
  </si>
  <si>
    <t>Silverside</t>
  </si>
  <si>
    <t xml:space="preserve">Edgemoor </t>
  </si>
  <si>
    <t>Mt. Pleasant</t>
  </si>
  <si>
    <t>New Round 02/25/2021</t>
  </si>
  <si>
    <t>Nov; Group D</t>
  </si>
  <si>
    <t>2/23/2021; no change or increase</t>
  </si>
  <si>
    <t>12/18/2020; Group E</t>
  </si>
  <si>
    <t>12/30/2020; Group F</t>
  </si>
  <si>
    <t>Possum Point</t>
  </si>
  <si>
    <t>1/28/21; Group H</t>
  </si>
  <si>
    <t>New Harrison</t>
  </si>
  <si>
    <t>12/4/2020; Group D</t>
  </si>
  <si>
    <t>Nov; Group C</t>
  </si>
  <si>
    <t>Waterfront PS-2</t>
  </si>
  <si>
    <t>1/28/21; Group G</t>
  </si>
  <si>
    <t>New Round XX/XX/2021</t>
  </si>
  <si>
    <t>Summer</t>
  </si>
  <si>
    <t>Winter</t>
  </si>
  <si>
    <t>Normal</t>
  </si>
  <si>
    <t>Emergency</t>
  </si>
  <si>
    <t>Load Dump</t>
  </si>
  <si>
    <t>Change?</t>
  </si>
  <si>
    <t xml:space="preserve">Increase </t>
  </si>
  <si>
    <t>Decrease</t>
  </si>
  <si>
    <t>increase only</t>
  </si>
  <si>
    <t>Decrese only</t>
  </si>
  <si>
    <t>Both Increase and decrease</t>
  </si>
  <si>
    <t>Largest % Change</t>
  </si>
  <si>
    <t>No change</t>
  </si>
  <si>
    <t>Increase only</t>
  </si>
  <si>
    <t>Decrease only</t>
  </si>
  <si>
    <t>TOTAL</t>
  </si>
  <si>
    <t>&gt;20% decrease</t>
  </si>
  <si>
    <t>Btw 10 % 20</t>
  </si>
  <si>
    <t>&lt;10% decrease</t>
  </si>
  <si>
    <t>Greater than 20% decrease</t>
  </si>
  <si>
    <t>Between 10 and 20% decrease</t>
  </si>
  <si>
    <t>Less than a 10% decrease</t>
  </si>
  <si>
    <t>Total Decreases</t>
  </si>
  <si>
    <t>Total</t>
  </si>
  <si>
    <t>Facilities with Rating Decreases</t>
  </si>
  <si>
    <t>Facilities with Rating Increases</t>
  </si>
  <si>
    <t>Facilities with both Increases and Decreases</t>
  </si>
  <si>
    <t>Facilities with No Rating Changes</t>
  </si>
  <si>
    <t>Total Facilities Reviewed</t>
  </si>
  <si>
    <t>Total Number of Facilities</t>
  </si>
  <si>
    <t>For those Facilities with Decreases</t>
  </si>
  <si>
    <t>Greaten than -20% decrease</t>
  </si>
  <si>
    <t>Largest Decrease</t>
  </si>
  <si>
    <t>23X1</t>
  </si>
  <si>
    <t>23X4</t>
  </si>
  <si>
    <t>Voltage (kV)</t>
  </si>
  <si>
    <t xml:space="preserve"> </t>
  </si>
  <si>
    <t>Smeco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</si>
</sst>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22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/>
    <xf numFmtId="0" fontId="3" fillId="2" borderId="8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7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7" borderId="1" xfId="0" applyFill="1" applyBorder="1"/>
    <xf numFmtId="14" fontId="0" fillId="8" borderId="1" xfId="0" applyNumberFormat="1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4" fillId="2" borderId="15" xfId="0" applyFont="1" applyFill="1" applyBorder="1"/>
    <xf numFmtId="0" fontId="0" fillId="5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5" xfId="0" applyBorder="1"/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4" fillId="2" borderId="24" xfId="0" applyFont="1" applyFill="1" applyBorder="1"/>
    <xf numFmtId="0" fontId="0" fillId="0" borderId="24" xfId="0" applyBorder="1"/>
    <xf numFmtId="0" fontId="2" fillId="6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" xfId="0" applyBorder="1"/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4" fontId="2" fillId="9" borderId="1" xfId="0" applyNumberFormat="1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4" fontId="0" fillId="9" borderId="1" xfId="0" applyNumberFormat="1" applyFill="1" applyBorder="1"/>
    <xf numFmtId="0" fontId="7" fillId="9" borderId="1" xfId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/>
    <xf numFmtId="14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left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/>
    </xf>
    <xf numFmtId="14" fontId="2" fillId="9" borderId="1" xfId="0" applyNumberFormat="1" applyFont="1" applyFill="1" applyBorder="1" applyAlignment="1">
      <alignment horizontal="right"/>
    </xf>
    <xf numFmtId="0" fontId="0" fillId="9" borderId="32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6" borderId="15" xfId="0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/>
    <xf numFmtId="14" fontId="0" fillId="0" borderId="1" xfId="0" applyNumberFormat="1" applyFill="1" applyBorder="1"/>
    <xf numFmtId="0" fontId="0" fillId="0" borderId="1" xfId="0" applyBorder="1"/>
    <xf numFmtId="0" fontId="0" fillId="10" borderId="1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15" xfId="0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23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0" fillId="0" borderId="6" xfId="2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5" xfId="2" applyNumberFormat="1" applyFont="1" applyBorder="1" applyAlignment="1">
      <alignment horizontal="center"/>
    </xf>
    <xf numFmtId="0" fontId="0" fillId="0" borderId="9" xfId="0" applyBorder="1"/>
    <xf numFmtId="0" fontId="0" fillId="0" borderId="16" xfId="0" applyBorder="1"/>
    <xf numFmtId="0" fontId="0" fillId="0" borderId="36" xfId="0" applyBorder="1"/>
    <xf numFmtId="0" fontId="0" fillId="0" borderId="6" xfId="0" applyBorder="1"/>
    <xf numFmtId="10" fontId="0" fillId="0" borderId="17" xfId="2" applyNumberFormat="1" applyFon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0" fontId="0" fillId="0" borderId="7" xfId="2" applyNumberFormat="1" applyFont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11" borderId="34" xfId="0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left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0" borderId="32" xfId="0" applyBorder="1"/>
    <xf numFmtId="0" fontId="1" fillId="12" borderId="38" xfId="0" applyFont="1" applyFill="1" applyBorder="1" applyAlignment="1">
      <alignment horizontal="left" vertical="center" wrapText="1"/>
    </xf>
    <xf numFmtId="0" fontId="1" fillId="12" borderId="18" xfId="0" applyFont="1" applyFill="1" applyBorder="1" applyAlignment="1">
      <alignment horizontal="left" vertical="center" wrapText="1"/>
    </xf>
    <xf numFmtId="0" fontId="1" fillId="12" borderId="19" xfId="0" applyFont="1" applyFill="1" applyBorder="1" applyAlignment="1">
      <alignment horizontal="left" vertical="center" wrapText="1"/>
    </xf>
    <xf numFmtId="0" fontId="0" fillId="14" borderId="0" xfId="0" applyFill="1"/>
    <xf numFmtId="0" fontId="2" fillId="15" borderId="0" xfId="0" applyFont="1" applyFill="1" applyBorder="1"/>
    <xf numFmtId="0" fontId="2" fillId="14" borderId="0" xfId="0" applyFont="1" applyFill="1" applyBorder="1"/>
    <xf numFmtId="0" fontId="0" fillId="14" borderId="0" xfId="0" applyFill="1" applyBorder="1"/>
    <xf numFmtId="0" fontId="0" fillId="15" borderId="0" xfId="0" applyFill="1" applyBorder="1"/>
    <xf numFmtId="0" fontId="1" fillId="14" borderId="0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6" borderId="6" xfId="0" applyFont="1" applyFill="1" applyBorder="1" applyAlignment="1">
      <alignment horizontal="center"/>
    </xf>
    <xf numFmtId="0" fontId="8" fillId="14" borderId="0" xfId="0" applyFont="1" applyFill="1" applyBorder="1" applyAlignment="1">
      <alignment vertical="center" textRotation="90"/>
    </xf>
    <xf numFmtId="0" fontId="0" fillId="14" borderId="5" xfId="0" applyFill="1" applyBorder="1" applyAlignment="1">
      <alignment horizontal="left"/>
    </xf>
    <xf numFmtId="0" fontId="0" fillId="14" borderId="1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17" xfId="0" applyFill="1" applyBorder="1" applyAlignment="1">
      <alignment horizontal="left"/>
    </xf>
    <xf numFmtId="0" fontId="0" fillId="14" borderId="2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0" xfId="0" applyFill="1" applyBorder="1" applyAlignment="1">
      <alignment horizontal="left"/>
    </xf>
    <xf numFmtId="0" fontId="0" fillId="14" borderId="33" xfId="0" applyFill="1" applyBorder="1" applyAlignment="1">
      <alignment horizontal="left"/>
    </xf>
    <xf numFmtId="0" fontId="0" fillId="15" borderId="0" xfId="0" applyFill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0" fontId="1" fillId="16" borderId="5" xfId="0" applyFont="1" applyFill="1" applyBorder="1" applyAlignment="1">
      <alignment horizontal="left"/>
    </xf>
    <xf numFmtId="0" fontId="1" fillId="16" borderId="16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left"/>
    </xf>
    <xf numFmtId="0" fontId="0" fillId="14" borderId="16" xfId="0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4" borderId="39" xfId="0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5" borderId="0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0" fontId="2" fillId="14" borderId="0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15" borderId="28" xfId="0" applyFont="1" applyFill="1" applyBorder="1" applyAlignment="1">
      <alignment horizontal="left"/>
    </xf>
    <xf numFmtId="0" fontId="9" fillId="15" borderId="29" xfId="0" applyFont="1" applyFill="1" applyBorder="1" applyAlignment="1">
      <alignment horizontal="left"/>
    </xf>
    <xf numFmtId="0" fontId="9" fillId="15" borderId="30" xfId="0" applyFont="1" applyFill="1" applyBorder="1" applyAlignment="1">
      <alignment horizontal="left"/>
    </xf>
    <xf numFmtId="0" fontId="1" fillId="16" borderId="40" xfId="0" applyFont="1" applyFill="1" applyBorder="1" applyAlignment="1">
      <alignment horizontal="center"/>
    </xf>
    <xf numFmtId="0" fontId="1" fillId="16" borderId="29" xfId="0" applyFont="1" applyFill="1" applyBorder="1" applyAlignment="1">
      <alignment horizontal="center"/>
    </xf>
    <xf numFmtId="0" fontId="1" fillId="16" borderId="41" xfId="0" applyFont="1" applyFill="1" applyBorder="1" applyAlignment="1">
      <alignment horizontal="center"/>
    </xf>
    <xf numFmtId="0" fontId="1" fillId="16" borderId="30" xfId="0" applyFont="1" applyFill="1" applyBorder="1" applyAlignment="1">
      <alignment horizontal="center"/>
    </xf>
    <xf numFmtId="0" fontId="0" fillId="15" borderId="28" xfId="0" applyFill="1" applyBorder="1" applyAlignment="1">
      <alignment horizontal="left"/>
    </xf>
    <xf numFmtId="0" fontId="0" fillId="15" borderId="29" xfId="0" applyFill="1" applyBorder="1" applyAlignment="1">
      <alignment horizontal="left"/>
    </xf>
    <xf numFmtId="0" fontId="0" fillId="15" borderId="30" xfId="0" applyFill="1" applyBorder="1" applyAlignment="1">
      <alignment horizontal="left"/>
    </xf>
    <xf numFmtId="0" fontId="11" fillId="14" borderId="43" xfId="0" applyFont="1" applyFill="1" applyBorder="1" applyAlignment="1">
      <alignment horizontal="center" vertical="center" textRotation="90"/>
    </xf>
    <xf numFmtId="0" fontId="11" fillId="14" borderId="44" xfId="0" applyFont="1" applyFill="1" applyBorder="1" applyAlignment="1">
      <alignment horizontal="center" vertical="center" textRotation="90"/>
    </xf>
    <xf numFmtId="0" fontId="11" fillId="14" borderId="45" xfId="0" applyFont="1" applyFill="1" applyBorder="1" applyAlignment="1">
      <alignment horizontal="center" vertical="center" textRotation="90"/>
    </xf>
  </cellXfs>
  <cellStyles count="3">
    <cellStyle name="Hyperlink" xfId="1" builtinId="8"/>
    <cellStyle name="Normal" xfId="0" builtinId="0"/>
    <cellStyle name="Percent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6515-3272-4B3A-99A5-E8627C6703BC}">
  <dimension ref="A1:CA1191"/>
  <sheetViews>
    <sheetView topLeftCell="AV1" zoomScale="90" zoomScaleNormal="90" workbookViewId="0">
      <pane ySplit="2" topLeftCell="A1158" activePane="bottomLeft" state="frozen"/>
      <selection pane="bottomLeft" activeCell="BB1190" sqref="BB1190"/>
    </sheetView>
  </sheetViews>
  <sheetFormatPr defaultColWidth="9.1796875" defaultRowHeight="14.5" x14ac:dyDescent="0.35"/>
  <cols>
    <col min="1" max="1" width="33.54296875" style="18" bestFit="1" customWidth="1"/>
    <col min="2" max="2" width="9.1796875" style="3"/>
    <col min="3" max="3" width="24.453125" style="2" customWidth="1"/>
    <col min="4" max="4" width="23.81640625" style="2" bestFit="1" customWidth="1"/>
    <col min="5" max="5" width="11.7265625" style="2" bestFit="1" customWidth="1"/>
    <col min="6" max="6" width="23.81640625" style="2" bestFit="1" customWidth="1"/>
    <col min="7" max="7" width="10.1796875" style="2" customWidth="1"/>
    <col min="8" max="8" width="16.26953125" style="2" customWidth="1"/>
    <col min="9" max="9" width="45.26953125" style="2" customWidth="1"/>
    <col min="10" max="10" width="17.7265625" style="2" bestFit="1" customWidth="1"/>
    <col min="11" max="11" width="7.1796875" style="3" customWidth="1"/>
    <col min="12" max="14" width="9.1796875" style="2" customWidth="1"/>
    <col min="15" max="17" width="9.1796875" style="12" customWidth="1"/>
    <col min="18" max="18" width="1.54296875" style="4" customWidth="1"/>
    <col min="19" max="21" width="9.1796875" style="3"/>
    <col min="22" max="23" width="9.1796875" style="13" customWidth="1"/>
    <col min="24" max="24" width="9.1796875" style="54" customWidth="1"/>
    <col min="25" max="25" width="8.81640625" style="58" customWidth="1"/>
    <col min="26" max="27" width="8.81640625" style="3" customWidth="1"/>
    <col min="28" max="30" width="8.81640625" style="13" customWidth="1"/>
    <col min="31" max="31" width="19.1796875" style="3" customWidth="1"/>
    <col min="32" max="32" width="29.7265625" style="3" customWidth="1"/>
    <col min="33" max="34" width="9.1796875" style="3"/>
    <col min="35" max="35" width="11.54296875" style="3" bestFit="1" customWidth="1"/>
    <col min="36" max="38" width="9.1796875" style="3"/>
    <col min="39" max="39" width="21.54296875" style="3" bestFit="1" customWidth="1"/>
    <col min="40" max="40" width="10.26953125" style="3" bestFit="1" customWidth="1"/>
    <col min="41" max="41" width="21.54296875" style="3" bestFit="1" customWidth="1"/>
    <col min="42" max="42" width="10.26953125" style="3" bestFit="1" customWidth="1"/>
    <col min="43" max="43" width="21.54296875" style="3" bestFit="1" customWidth="1"/>
    <col min="44" max="44" width="10.26953125" style="3" bestFit="1" customWidth="1"/>
    <col min="45" max="45" width="21.54296875" style="3" bestFit="1" customWidth="1"/>
    <col min="46" max="46" width="10.26953125" style="3" bestFit="1" customWidth="1"/>
    <col min="47" max="47" width="21.54296875" style="3" bestFit="1" customWidth="1"/>
    <col min="48" max="48" width="10.26953125" style="3" bestFit="1" customWidth="1"/>
    <col min="49" max="49" width="21.54296875" style="3" bestFit="1" customWidth="1"/>
    <col min="50" max="50" width="10.26953125" style="3" bestFit="1" customWidth="1"/>
    <col min="51" max="51" width="9.1796875" style="3"/>
    <col min="52" max="52" width="11.54296875" style="3" bestFit="1" customWidth="1"/>
    <col min="53" max="53" width="10" style="3" bestFit="1" customWidth="1"/>
    <col min="54" max="54" width="10.54296875" style="3" bestFit="1" customWidth="1"/>
    <col min="55" max="55" width="13.81640625" style="3" bestFit="1" customWidth="1"/>
    <col min="56" max="56" width="13.54296875" style="3" bestFit="1" customWidth="1"/>
    <col min="57" max="57" width="28.54296875" style="3" bestFit="1" customWidth="1"/>
    <col min="58" max="58" width="9.1796875" style="3"/>
    <col min="59" max="59" width="9.1796875" style="103"/>
    <col min="60" max="60" width="7.81640625" style="12" bestFit="1" customWidth="1"/>
    <col min="61" max="61" width="12" style="12" bestFit="1" customWidth="1"/>
    <col min="62" max="62" width="12.1796875" style="12" bestFit="1" customWidth="1"/>
    <col min="63" max="63" width="7.81640625" style="12" bestFit="1" customWidth="1"/>
    <col min="64" max="64" width="12" style="12" bestFit="1" customWidth="1"/>
    <col min="65" max="65" width="12.1796875" style="12" bestFit="1" customWidth="1"/>
    <col min="66" max="66" width="9.1796875" style="3"/>
    <col min="67" max="67" width="20.26953125" style="12" bestFit="1" customWidth="1"/>
    <col min="68" max="68" width="28.1796875" style="12" bestFit="1" customWidth="1"/>
    <col min="69" max="70" width="14.1796875" style="12" bestFit="1" customWidth="1"/>
    <col min="71" max="71" width="14.1796875" style="12" customWidth="1"/>
    <col min="72" max="72" width="2.7265625" style="108" customWidth="1"/>
    <col min="73" max="73" width="29.1796875" style="108" customWidth="1"/>
    <col min="74" max="77" width="9.1796875" style="108"/>
    <col min="78" max="78" width="2.7265625" style="108" customWidth="1"/>
    <col min="79" max="16384" width="9.1796875" style="3"/>
  </cols>
  <sheetData>
    <row r="1" spans="1:7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95" t="s">
        <v>49</v>
      </c>
      <c r="M1" s="195"/>
      <c r="N1" s="195"/>
      <c r="O1" s="197" t="s">
        <v>50</v>
      </c>
      <c r="P1" s="198"/>
      <c r="Q1" s="199"/>
      <c r="R1" s="1"/>
      <c r="S1" s="195" t="s">
        <v>51</v>
      </c>
      <c r="T1" s="195"/>
      <c r="U1" s="195"/>
      <c r="V1" s="200" t="s">
        <v>52</v>
      </c>
      <c r="W1" s="200"/>
      <c r="X1" s="200"/>
      <c r="Y1" s="201" t="s">
        <v>56</v>
      </c>
      <c r="Z1" s="202"/>
      <c r="AA1" s="203"/>
      <c r="AB1" s="197" t="s">
        <v>57</v>
      </c>
      <c r="AC1" s="198"/>
      <c r="AD1" s="199"/>
      <c r="AF1" s="4"/>
      <c r="AG1" s="4"/>
      <c r="AM1" s="204" t="s">
        <v>498</v>
      </c>
      <c r="AN1" s="205"/>
      <c r="AO1" s="205"/>
      <c r="AP1" s="205"/>
      <c r="AQ1" s="205"/>
      <c r="AR1" s="206"/>
      <c r="AS1" s="204" t="s">
        <v>499</v>
      </c>
      <c r="AT1" s="205"/>
      <c r="AU1" s="205"/>
      <c r="AV1" s="205"/>
      <c r="AW1" s="205"/>
      <c r="AX1" s="206"/>
      <c r="AY1" s="103"/>
      <c r="AZ1" s="103"/>
      <c r="BA1" s="103"/>
      <c r="BB1" s="103"/>
      <c r="BC1" s="12"/>
      <c r="BD1" s="12"/>
      <c r="BE1" s="12"/>
      <c r="BG1" s="54"/>
      <c r="BH1" s="204" t="s">
        <v>498</v>
      </c>
      <c r="BI1" s="205"/>
      <c r="BJ1" s="205"/>
      <c r="BK1" s="204" t="s">
        <v>499</v>
      </c>
      <c r="BL1" s="205"/>
      <c r="BM1" s="205"/>
    </row>
    <row r="2" spans="1:79" x14ac:dyDescent="0.35">
      <c r="A2" s="18" t="s">
        <v>119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2" t="s">
        <v>10</v>
      </c>
      <c r="P2" s="12" t="s">
        <v>11</v>
      </c>
      <c r="Q2" s="12" t="s">
        <v>12</v>
      </c>
      <c r="R2" s="1" t="s">
        <v>13</v>
      </c>
      <c r="S2" s="2" t="s">
        <v>10</v>
      </c>
      <c r="T2" s="2" t="s">
        <v>11</v>
      </c>
      <c r="U2" s="2" t="s">
        <v>12</v>
      </c>
      <c r="V2" s="12" t="s">
        <v>10</v>
      </c>
      <c r="W2" s="12" t="s">
        <v>11</v>
      </c>
      <c r="X2" s="48" t="s">
        <v>12</v>
      </c>
      <c r="Y2" s="55" t="s">
        <v>53</v>
      </c>
      <c r="Z2" s="2" t="s">
        <v>54</v>
      </c>
      <c r="AA2" s="2" t="s">
        <v>55</v>
      </c>
      <c r="AB2" s="12" t="s">
        <v>53</v>
      </c>
      <c r="AC2" s="12" t="s">
        <v>54</v>
      </c>
      <c r="AD2" s="12" t="s">
        <v>55</v>
      </c>
      <c r="AE2" s="2" t="s">
        <v>14</v>
      </c>
      <c r="AF2" s="3" t="s">
        <v>15</v>
      </c>
      <c r="AG2" s="196" t="s">
        <v>16</v>
      </c>
      <c r="AH2" s="196"/>
      <c r="AI2" s="3" t="s">
        <v>348</v>
      </c>
      <c r="AJ2" s="67" t="s">
        <v>349</v>
      </c>
      <c r="AK2" s="3" t="s">
        <v>350</v>
      </c>
      <c r="AM2" s="204" t="s">
        <v>500</v>
      </c>
      <c r="AN2" s="206"/>
      <c r="AO2" s="204" t="s">
        <v>501</v>
      </c>
      <c r="AP2" s="206"/>
      <c r="AQ2" s="204" t="s">
        <v>502</v>
      </c>
      <c r="AR2" s="206"/>
      <c r="AS2" s="204" t="s">
        <v>500</v>
      </c>
      <c r="AT2" s="206"/>
      <c r="AU2" s="204" t="s">
        <v>501</v>
      </c>
      <c r="AV2" s="206"/>
      <c r="AW2" s="204" t="s">
        <v>502</v>
      </c>
      <c r="AX2" s="206"/>
      <c r="AY2" s="103"/>
      <c r="AZ2" s="103" t="s">
        <v>503</v>
      </c>
      <c r="BA2" s="103" t="s">
        <v>504</v>
      </c>
      <c r="BB2" s="103" t="s">
        <v>505</v>
      </c>
      <c r="BC2" s="12" t="s">
        <v>506</v>
      </c>
      <c r="BD2" s="12" t="s">
        <v>507</v>
      </c>
      <c r="BE2" s="12" t="s">
        <v>508</v>
      </c>
      <c r="BG2" s="54"/>
      <c r="BH2" s="48" t="s">
        <v>500</v>
      </c>
      <c r="BI2" s="48" t="s">
        <v>501</v>
      </c>
      <c r="BJ2" s="48" t="s">
        <v>502</v>
      </c>
      <c r="BK2" s="48" t="s">
        <v>500</v>
      </c>
      <c r="BL2" s="48" t="s">
        <v>501</v>
      </c>
      <c r="BM2" s="48" t="s">
        <v>502</v>
      </c>
      <c r="BO2" s="12" t="s">
        <v>509</v>
      </c>
      <c r="BP2" s="12" t="s">
        <v>530</v>
      </c>
      <c r="BQ2" s="12" t="s">
        <v>514</v>
      </c>
      <c r="BR2" s="12" t="s">
        <v>515</v>
      </c>
      <c r="BS2" s="12" t="s">
        <v>516</v>
      </c>
      <c r="BT2" s="12"/>
      <c r="CA2" s="108"/>
    </row>
    <row r="3" spans="1:79" ht="15" hidden="1" customHeight="1" x14ac:dyDescent="0.35">
      <c r="A3" s="42">
        <v>43991</v>
      </c>
      <c r="B3" s="43" t="s">
        <v>17</v>
      </c>
      <c r="C3" s="44">
        <v>1401</v>
      </c>
      <c r="D3" s="44" t="s">
        <v>18</v>
      </c>
      <c r="E3" s="44">
        <v>228110</v>
      </c>
      <c r="F3" s="44" t="s">
        <v>19</v>
      </c>
      <c r="G3" s="44">
        <v>228197</v>
      </c>
      <c r="H3" s="44">
        <v>1</v>
      </c>
      <c r="I3" s="44"/>
      <c r="J3" s="44"/>
      <c r="K3" s="43"/>
      <c r="L3" s="44">
        <v>198</v>
      </c>
      <c r="M3" s="44">
        <v>218</v>
      </c>
      <c r="N3" s="44" t="s">
        <v>43</v>
      </c>
      <c r="O3" s="44">
        <v>244</v>
      </c>
      <c r="P3" s="44">
        <v>280</v>
      </c>
      <c r="Q3" s="44" t="s">
        <v>43</v>
      </c>
      <c r="R3" s="1"/>
      <c r="S3" s="5">
        <v>150</v>
      </c>
      <c r="T3" s="7">
        <v>218</v>
      </c>
      <c r="U3" s="7" t="s">
        <v>43</v>
      </c>
      <c r="V3" s="5">
        <v>208</v>
      </c>
      <c r="W3" s="5">
        <v>279</v>
      </c>
      <c r="X3" s="49" t="s">
        <v>43</v>
      </c>
      <c r="Y3" s="56">
        <f>S3-L3</f>
        <v>-48</v>
      </c>
      <c r="Z3" s="7">
        <f>T3-M3</f>
        <v>0</v>
      </c>
      <c r="AA3" s="7" t="e">
        <f t="shared" ref="AA3:AD3" si="0">U3-N3</f>
        <v>#VALUE!</v>
      </c>
      <c r="AB3" s="7">
        <f t="shared" si="0"/>
        <v>-36</v>
      </c>
      <c r="AC3" s="7">
        <f t="shared" si="0"/>
        <v>-1</v>
      </c>
      <c r="AD3" s="7" t="e">
        <f t="shared" si="0"/>
        <v>#VALUE!</v>
      </c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BT3" s="12"/>
      <c r="CA3" s="108"/>
    </row>
    <row r="4" spans="1:79" ht="15" hidden="1" customHeight="1" x14ac:dyDescent="0.35">
      <c r="A4" s="42">
        <v>43991</v>
      </c>
      <c r="B4" s="43" t="s">
        <v>17</v>
      </c>
      <c r="C4" s="44">
        <v>1409</v>
      </c>
      <c r="D4" s="16" t="s">
        <v>20</v>
      </c>
      <c r="E4" s="44">
        <v>228500</v>
      </c>
      <c r="F4" s="16" t="s">
        <v>86</v>
      </c>
      <c r="G4" s="44">
        <v>228502</v>
      </c>
      <c r="H4" s="44">
        <v>1</v>
      </c>
      <c r="I4" s="44"/>
      <c r="J4" s="44"/>
      <c r="K4" s="43"/>
      <c r="L4" s="44">
        <v>390</v>
      </c>
      <c r="M4" s="44">
        <v>478</v>
      </c>
      <c r="N4" s="44" t="s">
        <v>43</v>
      </c>
      <c r="O4" s="44">
        <v>449</v>
      </c>
      <c r="P4" s="44">
        <v>478</v>
      </c>
      <c r="Q4" s="44" t="s">
        <v>43</v>
      </c>
      <c r="R4" s="1"/>
      <c r="S4" s="6">
        <v>391</v>
      </c>
      <c r="T4" s="7">
        <v>478</v>
      </c>
      <c r="U4" s="7" t="s">
        <v>43</v>
      </c>
      <c r="V4" s="6">
        <v>451</v>
      </c>
      <c r="W4" s="14">
        <v>478</v>
      </c>
      <c r="X4" s="49" t="s">
        <v>43</v>
      </c>
      <c r="Y4" s="56">
        <f t="shared" ref="Y4:Y11" si="1">S4-L4</f>
        <v>1</v>
      </c>
      <c r="Z4" s="7">
        <f t="shared" ref="Z4:Z11" si="2">T4-M4</f>
        <v>0</v>
      </c>
      <c r="AA4" s="7" t="e">
        <f t="shared" ref="AA4:AA11" si="3">U4-N4</f>
        <v>#VALUE!</v>
      </c>
      <c r="AB4" s="7">
        <f t="shared" ref="AB4:AB11" si="4">V4-O4</f>
        <v>2</v>
      </c>
      <c r="AC4" s="7">
        <f t="shared" ref="AC4:AC11" si="5">W4-P4</f>
        <v>0</v>
      </c>
      <c r="AD4" s="7" t="e">
        <f t="shared" ref="AD4:AD11" si="6">X4-Q4</f>
        <v>#VALUE!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BT4" s="12"/>
      <c r="CA4" s="108"/>
    </row>
    <row r="5" spans="1:79" s="13" customFormat="1" ht="15" hidden="1" customHeight="1" x14ac:dyDescent="0.35">
      <c r="A5" s="42">
        <v>43991</v>
      </c>
      <c r="B5" s="43" t="s">
        <v>17</v>
      </c>
      <c r="C5" s="44">
        <v>2301</v>
      </c>
      <c r="D5" s="44" t="s">
        <v>22</v>
      </c>
      <c r="E5" s="44">
        <v>228401</v>
      </c>
      <c r="F5" s="44" t="s">
        <v>45</v>
      </c>
      <c r="G5" s="44">
        <v>213559</v>
      </c>
      <c r="H5" s="44">
        <v>1</v>
      </c>
      <c r="I5" s="44"/>
      <c r="J5" s="44"/>
      <c r="K5" s="43"/>
      <c r="L5" s="44">
        <v>705</v>
      </c>
      <c r="M5" s="44">
        <v>725</v>
      </c>
      <c r="N5" s="44" t="s">
        <v>43</v>
      </c>
      <c r="O5" s="44">
        <v>745</v>
      </c>
      <c r="P5" s="44">
        <v>870</v>
      </c>
      <c r="Q5" s="44" t="s">
        <v>43</v>
      </c>
      <c r="R5" s="1"/>
      <c r="S5" s="8">
        <v>677</v>
      </c>
      <c r="T5" s="7">
        <v>725</v>
      </c>
      <c r="U5" s="7" t="s">
        <v>43</v>
      </c>
      <c r="V5" s="8">
        <v>715</v>
      </c>
      <c r="W5" s="8">
        <v>835</v>
      </c>
      <c r="X5" s="49" t="s">
        <v>43</v>
      </c>
      <c r="Y5" s="56">
        <f t="shared" si="1"/>
        <v>-28</v>
      </c>
      <c r="Z5" s="7">
        <f t="shared" si="2"/>
        <v>0</v>
      </c>
      <c r="AA5" s="7" t="e">
        <f t="shared" si="3"/>
        <v>#VALUE!</v>
      </c>
      <c r="AB5" s="7">
        <f t="shared" si="4"/>
        <v>-30</v>
      </c>
      <c r="AC5" s="7">
        <f t="shared" si="5"/>
        <v>-35</v>
      </c>
      <c r="AD5" s="7" t="e">
        <f t="shared" si="6"/>
        <v>#VALUE!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BG5" s="103"/>
      <c r="BH5" s="12"/>
      <c r="BI5" s="12"/>
      <c r="BJ5" s="12"/>
      <c r="BK5" s="12"/>
      <c r="BL5" s="12"/>
      <c r="BM5" s="12"/>
      <c r="BO5" s="12"/>
      <c r="BP5" s="12"/>
      <c r="BQ5" s="12"/>
      <c r="BR5" s="12"/>
      <c r="BS5" s="12"/>
      <c r="BT5" s="12"/>
      <c r="BU5" s="108"/>
      <c r="BV5" s="108"/>
      <c r="BW5" s="108"/>
      <c r="BX5" s="108"/>
      <c r="BY5" s="108"/>
      <c r="BZ5" s="108"/>
      <c r="CA5" s="108"/>
    </row>
    <row r="6" spans="1:79" s="13" customFormat="1" ht="15" hidden="1" customHeight="1" x14ac:dyDescent="0.35">
      <c r="A6" s="42">
        <v>43991</v>
      </c>
      <c r="B6" s="43" t="s">
        <v>17</v>
      </c>
      <c r="C6" s="44">
        <v>2303</v>
      </c>
      <c r="D6" s="44" t="s">
        <v>22</v>
      </c>
      <c r="E6" s="44">
        <v>228401</v>
      </c>
      <c r="F6" s="44" t="s">
        <v>23</v>
      </c>
      <c r="G6" s="44">
        <v>219121</v>
      </c>
      <c r="H6" s="44">
        <v>1</v>
      </c>
      <c r="I6" s="44"/>
      <c r="J6" s="44"/>
      <c r="K6" s="43"/>
      <c r="L6" s="44">
        <v>1199</v>
      </c>
      <c r="M6" s="44">
        <v>1553</v>
      </c>
      <c r="N6" s="44" t="s">
        <v>43</v>
      </c>
      <c r="O6" s="44">
        <v>1495</v>
      </c>
      <c r="P6" s="44">
        <v>1756</v>
      </c>
      <c r="Q6" s="44" t="s">
        <v>43</v>
      </c>
      <c r="R6" s="1"/>
      <c r="S6" s="8">
        <v>998</v>
      </c>
      <c r="T6" s="8">
        <v>1267</v>
      </c>
      <c r="U6" s="7" t="s">
        <v>43</v>
      </c>
      <c r="V6" s="8">
        <v>1198</v>
      </c>
      <c r="W6" s="8">
        <v>1479</v>
      </c>
      <c r="X6" s="49" t="s">
        <v>43</v>
      </c>
      <c r="Y6" s="56">
        <f t="shared" si="1"/>
        <v>-201</v>
      </c>
      <c r="Z6" s="7">
        <f t="shared" si="2"/>
        <v>-286</v>
      </c>
      <c r="AA6" s="7" t="e">
        <f t="shared" si="3"/>
        <v>#VALUE!</v>
      </c>
      <c r="AB6" s="7">
        <f t="shared" si="4"/>
        <v>-297</v>
      </c>
      <c r="AC6" s="7">
        <f t="shared" si="5"/>
        <v>-277</v>
      </c>
      <c r="AD6" s="7" t="e">
        <f t="shared" si="6"/>
        <v>#VALUE!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BG6" s="103"/>
      <c r="BH6" s="12"/>
      <c r="BI6" s="12"/>
      <c r="BJ6" s="12"/>
      <c r="BK6" s="12"/>
      <c r="BL6" s="12"/>
      <c r="BM6" s="12"/>
      <c r="BO6" s="12"/>
      <c r="BP6" s="12"/>
      <c r="BQ6" s="12"/>
      <c r="BR6" s="12"/>
      <c r="BS6" s="12"/>
      <c r="BT6" s="12"/>
      <c r="BU6" s="108"/>
      <c r="BV6" s="108"/>
      <c r="BW6" s="108"/>
      <c r="BX6" s="108"/>
      <c r="BY6" s="108"/>
      <c r="BZ6" s="108"/>
      <c r="CA6" s="108"/>
    </row>
    <row r="7" spans="1:79" s="13" customFormat="1" ht="15" hidden="1" customHeight="1" x14ac:dyDescent="0.35">
      <c r="A7" s="42">
        <v>43991</v>
      </c>
      <c r="B7" s="43" t="s">
        <v>17</v>
      </c>
      <c r="C7" s="44">
        <v>2304</v>
      </c>
      <c r="D7" s="44" t="s">
        <v>22</v>
      </c>
      <c r="E7" s="44">
        <v>228401</v>
      </c>
      <c r="F7" s="44" t="s">
        <v>24</v>
      </c>
      <c r="G7" s="44">
        <v>228402</v>
      </c>
      <c r="H7" s="44">
        <v>2</v>
      </c>
      <c r="I7" s="44"/>
      <c r="J7" s="44"/>
      <c r="K7" s="43"/>
      <c r="L7" s="44" t="s">
        <v>43</v>
      </c>
      <c r="M7" s="44" t="s">
        <v>43</v>
      </c>
      <c r="N7" s="44" t="s">
        <v>43</v>
      </c>
      <c r="O7" s="44">
        <v>467</v>
      </c>
      <c r="P7" s="44">
        <v>528</v>
      </c>
      <c r="Q7" s="44" t="s">
        <v>43</v>
      </c>
      <c r="R7" s="1"/>
      <c r="S7" s="7" t="s">
        <v>43</v>
      </c>
      <c r="T7" s="7" t="s">
        <v>43</v>
      </c>
      <c r="U7" s="7" t="s">
        <v>43</v>
      </c>
      <c r="V7" s="5">
        <v>441</v>
      </c>
      <c r="W7" s="14">
        <v>528</v>
      </c>
      <c r="X7" s="49" t="s">
        <v>43</v>
      </c>
      <c r="Y7" s="56" t="e">
        <f t="shared" si="1"/>
        <v>#VALUE!</v>
      </c>
      <c r="Z7" s="7" t="e">
        <f t="shared" si="2"/>
        <v>#VALUE!</v>
      </c>
      <c r="AA7" s="7" t="e">
        <f t="shared" si="3"/>
        <v>#VALUE!</v>
      </c>
      <c r="AB7" s="7">
        <f t="shared" si="4"/>
        <v>-26</v>
      </c>
      <c r="AC7" s="7">
        <f t="shared" si="5"/>
        <v>0</v>
      </c>
      <c r="AD7" s="7" t="e">
        <f t="shared" si="6"/>
        <v>#VALUE!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BG7" s="103"/>
      <c r="BH7" s="12"/>
      <c r="BI7" s="12"/>
      <c r="BJ7" s="12"/>
      <c r="BK7" s="12"/>
      <c r="BL7" s="12"/>
      <c r="BM7" s="12"/>
      <c r="BO7" s="12"/>
      <c r="BP7" s="12"/>
      <c r="BQ7" s="12"/>
      <c r="BR7" s="12"/>
      <c r="BS7" s="12"/>
      <c r="BT7" s="12"/>
      <c r="BU7" s="108"/>
      <c r="BV7" s="108"/>
      <c r="BW7" s="108"/>
      <c r="BX7" s="108"/>
      <c r="BY7" s="108"/>
      <c r="BZ7" s="108"/>
      <c r="CA7" s="108"/>
    </row>
    <row r="8" spans="1:79" s="13" customFormat="1" ht="15" hidden="1" customHeight="1" x14ac:dyDescent="0.35">
      <c r="A8" s="42">
        <v>43991</v>
      </c>
      <c r="B8" s="43" t="s">
        <v>17</v>
      </c>
      <c r="C8" s="44">
        <v>2316</v>
      </c>
      <c r="D8" s="44" t="s">
        <v>22</v>
      </c>
      <c r="E8" s="44">
        <v>228401</v>
      </c>
      <c r="F8" s="44" t="s">
        <v>24</v>
      </c>
      <c r="G8" s="44">
        <v>228402</v>
      </c>
      <c r="H8" s="44">
        <v>1</v>
      </c>
      <c r="I8" s="44"/>
      <c r="J8" s="44"/>
      <c r="K8" s="43"/>
      <c r="L8" s="44">
        <v>364</v>
      </c>
      <c r="M8" s="44">
        <v>446</v>
      </c>
      <c r="N8" s="44" t="s">
        <v>43</v>
      </c>
      <c r="O8" s="44">
        <v>467</v>
      </c>
      <c r="P8" s="44">
        <v>528</v>
      </c>
      <c r="Q8" s="44" t="s">
        <v>43</v>
      </c>
      <c r="R8" s="1"/>
      <c r="S8" s="8">
        <v>332</v>
      </c>
      <c r="T8" s="7">
        <v>446</v>
      </c>
      <c r="U8" s="7" t="s">
        <v>43</v>
      </c>
      <c r="V8" s="8">
        <v>408</v>
      </c>
      <c r="W8" s="14">
        <v>528</v>
      </c>
      <c r="X8" s="49" t="s">
        <v>43</v>
      </c>
      <c r="Y8" s="56">
        <f t="shared" si="1"/>
        <v>-32</v>
      </c>
      <c r="Z8" s="7">
        <f t="shared" si="2"/>
        <v>0</v>
      </c>
      <c r="AA8" s="7" t="e">
        <f t="shared" si="3"/>
        <v>#VALUE!</v>
      </c>
      <c r="AB8" s="7">
        <f t="shared" si="4"/>
        <v>-59</v>
      </c>
      <c r="AC8" s="7">
        <f t="shared" si="5"/>
        <v>0</v>
      </c>
      <c r="AD8" s="7" t="e">
        <f t="shared" si="6"/>
        <v>#VALUE!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BG8" s="103"/>
      <c r="BH8" s="12"/>
      <c r="BI8" s="12"/>
      <c r="BJ8" s="12"/>
      <c r="BK8" s="12"/>
      <c r="BL8" s="12"/>
      <c r="BM8" s="12"/>
      <c r="BO8" s="12"/>
      <c r="BP8" s="12"/>
      <c r="BQ8" s="12"/>
      <c r="BR8" s="12"/>
      <c r="BS8" s="12"/>
      <c r="BT8" s="12"/>
      <c r="BU8" s="108"/>
      <c r="BV8" s="108"/>
      <c r="BW8" s="108"/>
      <c r="BX8" s="108"/>
      <c r="BY8" s="108"/>
      <c r="BZ8" s="108"/>
      <c r="CA8" s="108"/>
    </row>
    <row r="9" spans="1:79" s="13" customFormat="1" ht="15" hidden="1" customHeight="1" x14ac:dyDescent="0.35">
      <c r="A9" s="42">
        <v>43991</v>
      </c>
      <c r="B9" s="43" t="s">
        <v>17</v>
      </c>
      <c r="C9" s="44">
        <v>2317</v>
      </c>
      <c r="D9" s="44" t="s">
        <v>21</v>
      </c>
      <c r="E9" s="44">
        <v>227900</v>
      </c>
      <c r="F9" s="44" t="s">
        <v>25</v>
      </c>
      <c r="G9" s="44">
        <v>227955</v>
      </c>
      <c r="H9" s="44">
        <v>1</v>
      </c>
      <c r="I9" s="44"/>
      <c r="J9" s="44"/>
      <c r="K9" s="43"/>
      <c r="L9" s="44">
        <v>650</v>
      </c>
      <c r="M9" s="44">
        <v>804</v>
      </c>
      <c r="N9" s="44" t="s">
        <v>43</v>
      </c>
      <c r="O9" s="44">
        <v>748</v>
      </c>
      <c r="P9" s="44">
        <v>906</v>
      </c>
      <c r="Q9" s="44" t="s">
        <v>43</v>
      </c>
      <c r="R9" s="1"/>
      <c r="S9" s="7">
        <v>650</v>
      </c>
      <c r="T9" s="5">
        <v>799</v>
      </c>
      <c r="U9" s="7" t="s">
        <v>43</v>
      </c>
      <c r="V9" s="14">
        <v>748</v>
      </c>
      <c r="W9" s="5">
        <v>891</v>
      </c>
      <c r="X9" s="49" t="s">
        <v>43</v>
      </c>
      <c r="Y9" s="56">
        <f t="shared" si="1"/>
        <v>0</v>
      </c>
      <c r="Z9" s="7">
        <f t="shared" si="2"/>
        <v>-5</v>
      </c>
      <c r="AA9" s="7" t="e">
        <f t="shared" si="3"/>
        <v>#VALUE!</v>
      </c>
      <c r="AB9" s="7">
        <f t="shared" si="4"/>
        <v>0</v>
      </c>
      <c r="AC9" s="7">
        <f t="shared" si="5"/>
        <v>-15</v>
      </c>
      <c r="AD9" s="7" t="e">
        <f t="shared" si="6"/>
        <v>#VALUE!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BG9" s="103"/>
      <c r="BH9" s="12"/>
      <c r="BI9" s="12"/>
      <c r="BJ9" s="12"/>
      <c r="BK9" s="12"/>
      <c r="BL9" s="12"/>
      <c r="BM9" s="12"/>
      <c r="BO9" s="12"/>
      <c r="BP9" s="12"/>
      <c r="BQ9" s="12"/>
      <c r="BR9" s="12"/>
      <c r="BS9" s="12"/>
      <c r="BT9" s="12"/>
      <c r="BU9" s="108"/>
      <c r="BV9" s="108"/>
      <c r="BW9" s="108"/>
      <c r="BX9" s="108"/>
      <c r="BY9" s="108"/>
      <c r="BZ9" s="108"/>
      <c r="CA9" s="108"/>
    </row>
    <row r="10" spans="1:79" s="13" customFormat="1" ht="15" hidden="1" customHeight="1" x14ac:dyDescent="0.35">
      <c r="A10" s="42">
        <v>43991</v>
      </c>
      <c r="B10" s="43" t="s">
        <v>17</v>
      </c>
      <c r="C10" s="44">
        <v>2320</v>
      </c>
      <c r="D10" s="44" t="s">
        <v>22</v>
      </c>
      <c r="E10" s="45">
        <v>228401</v>
      </c>
      <c r="F10" s="44" t="s">
        <v>23</v>
      </c>
      <c r="G10" s="44">
        <v>219762</v>
      </c>
      <c r="H10" s="44">
        <v>1</v>
      </c>
      <c r="I10" s="44"/>
      <c r="J10" s="44"/>
      <c r="K10" s="43"/>
      <c r="L10" s="44">
        <v>1298</v>
      </c>
      <c r="M10" s="44">
        <v>1553</v>
      </c>
      <c r="N10" s="44" t="s">
        <v>43</v>
      </c>
      <c r="O10" s="44">
        <v>1495</v>
      </c>
      <c r="P10" s="44">
        <v>1756</v>
      </c>
      <c r="Q10" s="44" t="s">
        <v>43</v>
      </c>
      <c r="R10" s="1"/>
      <c r="S10" s="8">
        <v>1199</v>
      </c>
      <c r="T10" s="8">
        <v>1504</v>
      </c>
      <c r="U10" s="7" t="s">
        <v>43</v>
      </c>
      <c r="V10" s="8">
        <v>1438</v>
      </c>
      <c r="W10" s="8">
        <v>1755</v>
      </c>
      <c r="X10" s="49" t="s">
        <v>43</v>
      </c>
      <c r="Y10" s="56">
        <f t="shared" si="1"/>
        <v>-99</v>
      </c>
      <c r="Z10" s="7">
        <f t="shared" si="2"/>
        <v>-49</v>
      </c>
      <c r="AA10" s="7" t="e">
        <f t="shared" si="3"/>
        <v>#VALUE!</v>
      </c>
      <c r="AB10" s="7">
        <f t="shared" si="4"/>
        <v>-57</v>
      </c>
      <c r="AC10" s="7">
        <f t="shared" si="5"/>
        <v>-1</v>
      </c>
      <c r="AD10" s="7" t="e">
        <f t="shared" si="6"/>
        <v>#VALUE!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BG10" s="103"/>
      <c r="BH10" s="12"/>
      <c r="BI10" s="12"/>
      <c r="BJ10" s="12"/>
      <c r="BK10" s="12"/>
      <c r="BL10" s="12"/>
      <c r="BM10" s="12"/>
      <c r="BO10" s="12"/>
      <c r="BP10" s="12"/>
      <c r="BQ10" s="12"/>
      <c r="BR10" s="12"/>
      <c r="BS10" s="12"/>
      <c r="BT10" s="12"/>
      <c r="BU10" s="108"/>
      <c r="BV10" s="108"/>
      <c r="BW10" s="108"/>
      <c r="BX10" s="108"/>
      <c r="BY10" s="108"/>
      <c r="BZ10" s="108"/>
      <c r="CA10" s="108"/>
    </row>
    <row r="11" spans="1:79" s="13" customFormat="1" ht="15" hidden="1" customHeight="1" x14ac:dyDescent="0.35">
      <c r="A11" s="42">
        <v>43991</v>
      </c>
      <c r="B11" s="43" t="s">
        <v>17</v>
      </c>
      <c r="C11" s="44" t="s">
        <v>34</v>
      </c>
      <c r="D11" s="44" t="s">
        <v>18</v>
      </c>
      <c r="E11" s="44">
        <v>228110</v>
      </c>
      <c r="F11" s="44" t="s">
        <v>35</v>
      </c>
      <c r="G11" s="44">
        <v>227905</v>
      </c>
      <c r="H11" s="44">
        <v>1</v>
      </c>
      <c r="I11" s="44"/>
      <c r="J11" s="44"/>
      <c r="K11" s="43"/>
      <c r="L11" s="44">
        <v>218</v>
      </c>
      <c r="M11" s="44">
        <v>306</v>
      </c>
      <c r="N11" s="44" t="s">
        <v>43</v>
      </c>
      <c r="O11" s="44">
        <v>280</v>
      </c>
      <c r="P11" s="44">
        <v>348</v>
      </c>
      <c r="Q11" s="44" t="s">
        <v>43</v>
      </c>
      <c r="R11" s="1"/>
      <c r="S11" s="6">
        <v>237</v>
      </c>
      <c r="T11" s="7">
        <v>306</v>
      </c>
      <c r="U11" s="7" t="s">
        <v>43</v>
      </c>
      <c r="V11" s="5">
        <v>276</v>
      </c>
      <c r="W11" s="14">
        <v>348</v>
      </c>
      <c r="X11" s="49" t="s">
        <v>43</v>
      </c>
      <c r="Y11" s="56">
        <f t="shared" si="1"/>
        <v>19</v>
      </c>
      <c r="Z11" s="7">
        <f t="shared" si="2"/>
        <v>0</v>
      </c>
      <c r="AA11" s="7" t="e">
        <f t="shared" si="3"/>
        <v>#VALUE!</v>
      </c>
      <c r="AB11" s="7">
        <f t="shared" si="4"/>
        <v>-4</v>
      </c>
      <c r="AC11" s="7">
        <f t="shared" si="5"/>
        <v>0</v>
      </c>
      <c r="AD11" s="7" t="e">
        <f t="shared" si="6"/>
        <v>#VALUE!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BG11" s="103"/>
      <c r="BH11" s="12"/>
      <c r="BI11" s="12"/>
      <c r="BJ11" s="12"/>
      <c r="BK11" s="12"/>
      <c r="BL11" s="12"/>
      <c r="BM11" s="12"/>
      <c r="BO11" s="12"/>
      <c r="BP11" s="12"/>
      <c r="BQ11" s="12"/>
      <c r="BR11" s="12"/>
      <c r="BS11" s="12"/>
      <c r="BT11" s="12"/>
      <c r="BU11" s="108"/>
      <c r="BV11" s="108"/>
      <c r="BW11" s="108"/>
      <c r="BX11" s="108"/>
      <c r="BY11" s="108"/>
      <c r="BZ11" s="108"/>
      <c r="CA11" s="108"/>
    </row>
    <row r="12" spans="1:79" s="13" customFormat="1" ht="15" hidden="1" customHeight="1" x14ac:dyDescent="0.35">
      <c r="A12" s="42">
        <v>43991</v>
      </c>
      <c r="B12" s="43" t="s">
        <v>26</v>
      </c>
      <c r="C12" s="44">
        <v>5025</v>
      </c>
      <c r="D12" s="44" t="s">
        <v>32</v>
      </c>
      <c r="E12" s="44">
        <v>200010</v>
      </c>
      <c r="F12" s="44" t="s">
        <v>47</v>
      </c>
      <c r="G12" s="44">
        <v>200051</v>
      </c>
      <c r="H12" s="44">
        <v>1</v>
      </c>
      <c r="I12" s="44"/>
      <c r="J12" s="44"/>
      <c r="K12" s="43"/>
      <c r="L12" s="44">
        <v>2986</v>
      </c>
      <c r="M12" s="44">
        <v>3710</v>
      </c>
      <c r="N12" s="44" t="s">
        <v>43</v>
      </c>
      <c r="O12" s="44">
        <v>3838</v>
      </c>
      <c r="P12" s="44">
        <v>4330</v>
      </c>
      <c r="Q12" s="44" t="s">
        <v>43</v>
      </c>
      <c r="R12" s="1"/>
      <c r="S12" s="8">
        <v>2847</v>
      </c>
      <c r="T12" s="8">
        <v>3613</v>
      </c>
      <c r="U12" s="7" t="s">
        <v>43</v>
      </c>
      <c r="V12" s="8">
        <v>3502</v>
      </c>
      <c r="W12" s="8">
        <v>4292</v>
      </c>
      <c r="X12" s="49" t="s">
        <v>43</v>
      </c>
      <c r="Y12" s="56">
        <f t="shared" ref="Y12:Y20" si="7">S12-L12</f>
        <v>-139</v>
      </c>
      <c r="Z12" s="7">
        <f t="shared" ref="Z12:Z20" si="8">T12-M12</f>
        <v>-97</v>
      </c>
      <c r="AA12" s="7" t="e">
        <f t="shared" ref="AA12:AA20" si="9">U12-N12</f>
        <v>#VALUE!</v>
      </c>
      <c r="AB12" s="7">
        <f t="shared" ref="AB12:AB20" si="10">V12-O12</f>
        <v>-336</v>
      </c>
      <c r="AC12" s="7">
        <f t="shared" ref="AC12:AC20" si="11">W12-P12</f>
        <v>-38</v>
      </c>
      <c r="AD12" s="7" t="e">
        <f t="shared" ref="AD12:AD20" si="12">X12-Q12</f>
        <v>#VALUE!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BG12" s="103"/>
      <c r="BH12" s="12"/>
      <c r="BI12" s="12"/>
      <c r="BJ12" s="12"/>
      <c r="BK12" s="12"/>
      <c r="BL12" s="12"/>
      <c r="BM12" s="12"/>
      <c r="BO12" s="12"/>
      <c r="BP12" s="12"/>
      <c r="BQ12" s="12"/>
      <c r="BR12" s="12"/>
      <c r="BS12" s="12"/>
      <c r="BT12" s="12"/>
      <c r="BU12" s="108"/>
      <c r="BV12" s="108"/>
      <c r="BW12" s="108"/>
      <c r="BX12" s="108"/>
      <c r="BY12" s="108"/>
      <c r="BZ12" s="108"/>
      <c r="CA12" s="108"/>
    </row>
    <row r="13" spans="1:79" s="13" customFormat="1" ht="15" hidden="1" customHeight="1" x14ac:dyDescent="0.35">
      <c r="A13" s="42">
        <v>43991</v>
      </c>
      <c r="B13" s="43" t="s">
        <v>26</v>
      </c>
      <c r="C13" s="44">
        <v>5036</v>
      </c>
      <c r="D13" s="44" t="s">
        <v>32</v>
      </c>
      <c r="E13" s="44">
        <v>200010</v>
      </c>
      <c r="F13" s="44" t="s">
        <v>33</v>
      </c>
      <c r="G13" s="44">
        <v>200027</v>
      </c>
      <c r="H13" s="44">
        <v>1</v>
      </c>
      <c r="I13" s="44"/>
      <c r="J13" s="44"/>
      <c r="K13" s="43"/>
      <c r="L13" s="44">
        <v>2701</v>
      </c>
      <c r="M13" s="44">
        <v>3013</v>
      </c>
      <c r="N13" s="44" t="s">
        <v>43</v>
      </c>
      <c r="O13" s="44">
        <v>2909</v>
      </c>
      <c r="P13" s="44">
        <v>3247</v>
      </c>
      <c r="Q13" s="44" t="s">
        <v>43</v>
      </c>
      <c r="R13" s="1"/>
      <c r="S13" s="17">
        <v>2847</v>
      </c>
      <c r="T13" s="17">
        <v>3377</v>
      </c>
      <c r="U13" s="7" t="s">
        <v>43</v>
      </c>
      <c r="V13" s="17">
        <v>3481</v>
      </c>
      <c r="W13" s="17">
        <v>3819</v>
      </c>
      <c r="X13" s="49" t="s">
        <v>43</v>
      </c>
      <c r="Y13" s="56">
        <f t="shared" si="7"/>
        <v>146</v>
      </c>
      <c r="Z13" s="7">
        <f t="shared" si="8"/>
        <v>364</v>
      </c>
      <c r="AA13" s="7" t="e">
        <f t="shared" si="9"/>
        <v>#VALUE!</v>
      </c>
      <c r="AB13" s="7">
        <f t="shared" si="10"/>
        <v>572</v>
      </c>
      <c r="AC13" s="7">
        <f t="shared" si="11"/>
        <v>572</v>
      </c>
      <c r="AD13" s="7" t="e">
        <f t="shared" si="12"/>
        <v>#VALUE!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BG13" s="103"/>
      <c r="BH13" s="12"/>
      <c r="BI13" s="12"/>
      <c r="BJ13" s="12"/>
      <c r="BK13" s="12"/>
      <c r="BL13" s="12"/>
      <c r="BM13" s="12"/>
      <c r="BO13" s="12"/>
      <c r="BP13" s="12"/>
      <c r="BQ13" s="12"/>
      <c r="BR13" s="12"/>
      <c r="BS13" s="12"/>
      <c r="BT13" s="12"/>
      <c r="BU13" s="108"/>
      <c r="BV13" s="108"/>
      <c r="BW13" s="108"/>
      <c r="BX13" s="108"/>
      <c r="BY13" s="108"/>
      <c r="BZ13" s="108"/>
      <c r="CA13" s="108"/>
    </row>
    <row r="14" spans="1:79" s="13" customFormat="1" ht="15" hidden="1" customHeight="1" x14ac:dyDescent="0.35">
      <c r="A14" s="42">
        <v>43991</v>
      </c>
      <c r="B14" s="43" t="s">
        <v>26</v>
      </c>
      <c r="C14" s="44">
        <v>13707</v>
      </c>
      <c r="D14" s="44" t="s">
        <v>82</v>
      </c>
      <c r="E14" s="44">
        <v>232119</v>
      </c>
      <c r="F14" s="44" t="s">
        <v>84</v>
      </c>
      <c r="G14" s="44">
        <v>232117</v>
      </c>
      <c r="H14" s="44">
        <v>1</v>
      </c>
      <c r="I14" s="44"/>
      <c r="J14" s="44"/>
      <c r="K14" s="43"/>
      <c r="L14" s="44">
        <v>178</v>
      </c>
      <c r="M14" s="44">
        <v>225</v>
      </c>
      <c r="N14" s="44" t="s">
        <v>43</v>
      </c>
      <c r="O14" s="44">
        <v>193</v>
      </c>
      <c r="P14" s="44">
        <v>242</v>
      </c>
      <c r="Q14" s="44" t="s">
        <v>43</v>
      </c>
      <c r="R14" s="1"/>
      <c r="S14" s="8">
        <v>101</v>
      </c>
      <c r="T14" s="8">
        <v>146</v>
      </c>
      <c r="U14" s="7" t="s">
        <v>43</v>
      </c>
      <c r="V14" s="8">
        <v>128</v>
      </c>
      <c r="W14" s="8">
        <v>176</v>
      </c>
      <c r="X14" s="49" t="s">
        <v>43</v>
      </c>
      <c r="Y14" s="56">
        <f t="shared" si="7"/>
        <v>-77</v>
      </c>
      <c r="Z14" s="7">
        <f t="shared" si="8"/>
        <v>-79</v>
      </c>
      <c r="AA14" s="7" t="e">
        <f t="shared" si="9"/>
        <v>#VALUE!</v>
      </c>
      <c r="AB14" s="7">
        <f t="shared" si="10"/>
        <v>-65</v>
      </c>
      <c r="AC14" s="7">
        <f t="shared" si="11"/>
        <v>-66</v>
      </c>
      <c r="AD14" s="7" t="e">
        <f t="shared" si="12"/>
        <v>#VALUE!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BG14" s="103"/>
      <c r="BH14" s="12"/>
      <c r="BI14" s="12"/>
      <c r="BJ14" s="12"/>
      <c r="BK14" s="12"/>
      <c r="BL14" s="12"/>
      <c r="BM14" s="12"/>
      <c r="BO14" s="12"/>
      <c r="BP14" s="12"/>
      <c r="BQ14" s="12"/>
      <c r="BR14" s="12"/>
      <c r="BS14" s="12"/>
      <c r="BT14" s="12"/>
      <c r="BU14" s="108"/>
      <c r="BV14" s="108"/>
      <c r="BW14" s="108"/>
      <c r="BX14" s="108"/>
      <c r="BY14" s="108"/>
      <c r="BZ14" s="108"/>
      <c r="CA14" s="108"/>
    </row>
    <row r="15" spans="1:79" s="13" customFormat="1" ht="15" hidden="1" customHeight="1" x14ac:dyDescent="0.35">
      <c r="A15" s="42">
        <v>43991</v>
      </c>
      <c r="B15" s="43" t="s">
        <v>26</v>
      </c>
      <c r="C15" s="44">
        <v>13713</v>
      </c>
      <c r="D15" s="44" t="s">
        <v>27</v>
      </c>
      <c r="E15" s="44">
        <v>232129</v>
      </c>
      <c r="F15" s="44" t="s">
        <v>28</v>
      </c>
      <c r="G15" s="44">
        <v>232127</v>
      </c>
      <c r="H15" s="44">
        <v>1</v>
      </c>
      <c r="I15" s="44"/>
      <c r="J15" s="44"/>
      <c r="K15" s="43"/>
      <c r="L15" s="44">
        <v>275</v>
      </c>
      <c r="M15" s="44">
        <v>350</v>
      </c>
      <c r="N15" s="44" t="s">
        <v>43</v>
      </c>
      <c r="O15" s="44">
        <v>317</v>
      </c>
      <c r="P15" s="44">
        <v>394</v>
      </c>
      <c r="Q15" s="44" t="s">
        <v>43</v>
      </c>
      <c r="R15" s="1"/>
      <c r="S15" s="5">
        <v>272</v>
      </c>
      <c r="T15" s="5">
        <v>347</v>
      </c>
      <c r="U15" s="7" t="s">
        <v>43</v>
      </c>
      <c r="V15" s="5">
        <v>314</v>
      </c>
      <c r="W15" s="5">
        <v>389</v>
      </c>
      <c r="X15" s="49" t="s">
        <v>43</v>
      </c>
      <c r="Y15" s="56">
        <f t="shared" si="7"/>
        <v>-3</v>
      </c>
      <c r="Z15" s="7">
        <f t="shared" si="8"/>
        <v>-3</v>
      </c>
      <c r="AA15" s="7" t="e">
        <f t="shared" si="9"/>
        <v>#VALUE!</v>
      </c>
      <c r="AB15" s="7">
        <f t="shared" si="10"/>
        <v>-3</v>
      </c>
      <c r="AC15" s="7">
        <f t="shared" si="11"/>
        <v>-5</v>
      </c>
      <c r="AD15" s="7" t="e">
        <f t="shared" si="12"/>
        <v>#VALUE!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BG15" s="103"/>
      <c r="BH15" s="12"/>
      <c r="BI15" s="12"/>
      <c r="BJ15" s="12"/>
      <c r="BK15" s="12"/>
      <c r="BL15" s="12"/>
      <c r="BM15" s="12"/>
      <c r="BO15" s="12"/>
      <c r="BP15" s="12"/>
      <c r="BQ15" s="12"/>
      <c r="BR15" s="12"/>
      <c r="BS15" s="12"/>
      <c r="BT15" s="12"/>
      <c r="BU15" s="108"/>
      <c r="BV15" s="108"/>
      <c r="BW15" s="108"/>
      <c r="BX15" s="108"/>
      <c r="BY15" s="108"/>
      <c r="BZ15" s="108"/>
      <c r="CA15" s="108"/>
    </row>
    <row r="16" spans="1:79" s="13" customFormat="1" ht="15" hidden="1" customHeight="1" x14ac:dyDescent="0.35">
      <c r="A16" s="42">
        <v>43991</v>
      </c>
      <c r="B16" s="43" t="s">
        <v>26</v>
      </c>
      <c r="C16" s="44">
        <v>13821</v>
      </c>
      <c r="D16" s="44" t="s">
        <v>30</v>
      </c>
      <c r="E16" s="44">
        <v>231115</v>
      </c>
      <c r="F16" s="44" t="s">
        <v>31</v>
      </c>
      <c r="G16" s="44">
        <v>231114</v>
      </c>
      <c r="H16" s="44">
        <v>1</v>
      </c>
      <c r="I16" s="44"/>
      <c r="J16" s="44"/>
      <c r="K16" s="43"/>
      <c r="L16" s="44">
        <v>273</v>
      </c>
      <c r="M16" s="44">
        <v>348</v>
      </c>
      <c r="N16" s="44" t="s">
        <v>43</v>
      </c>
      <c r="O16" s="44">
        <v>315</v>
      </c>
      <c r="P16" s="44">
        <v>392</v>
      </c>
      <c r="Q16" s="44" t="s">
        <v>43</v>
      </c>
      <c r="R16" s="1"/>
      <c r="S16" s="8">
        <v>220</v>
      </c>
      <c r="T16" s="8">
        <v>277</v>
      </c>
      <c r="U16" s="7" t="s">
        <v>43</v>
      </c>
      <c r="V16" s="8">
        <v>239</v>
      </c>
      <c r="W16" s="8">
        <v>297</v>
      </c>
      <c r="X16" s="49" t="s">
        <v>43</v>
      </c>
      <c r="Y16" s="56">
        <f t="shared" si="7"/>
        <v>-53</v>
      </c>
      <c r="Z16" s="7">
        <f t="shared" si="8"/>
        <v>-71</v>
      </c>
      <c r="AA16" s="7" t="e">
        <f t="shared" si="9"/>
        <v>#VALUE!</v>
      </c>
      <c r="AB16" s="7">
        <f t="shared" si="10"/>
        <v>-76</v>
      </c>
      <c r="AC16" s="7">
        <f t="shared" si="11"/>
        <v>-95</v>
      </c>
      <c r="AD16" s="7" t="e">
        <f t="shared" si="12"/>
        <v>#VALUE!</v>
      </c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BG16" s="103"/>
      <c r="BH16" s="12"/>
      <c r="BI16" s="12"/>
      <c r="BJ16" s="12"/>
      <c r="BK16" s="12"/>
      <c r="BL16" s="12"/>
      <c r="BM16" s="12"/>
      <c r="BO16" s="12"/>
      <c r="BP16" s="12"/>
      <c r="BQ16" s="12"/>
      <c r="BR16" s="12"/>
      <c r="BS16" s="12"/>
      <c r="BT16" s="12"/>
      <c r="BU16" s="108"/>
      <c r="BV16" s="108"/>
      <c r="BW16" s="108"/>
      <c r="BX16" s="108"/>
      <c r="BY16" s="108"/>
      <c r="BZ16" s="108"/>
      <c r="CA16" s="108"/>
    </row>
    <row r="17" spans="1:79" s="13" customFormat="1" ht="15" hidden="1" customHeight="1" x14ac:dyDescent="0.35">
      <c r="A17" s="42">
        <v>43991</v>
      </c>
      <c r="B17" s="43" t="s">
        <v>26</v>
      </c>
      <c r="C17" s="44">
        <v>23012</v>
      </c>
      <c r="D17" s="44" t="s">
        <v>29</v>
      </c>
      <c r="E17" s="44">
        <v>231001</v>
      </c>
      <c r="F17" s="44" t="s">
        <v>31</v>
      </c>
      <c r="G17" s="44">
        <v>231002</v>
      </c>
      <c r="H17" s="44">
        <v>1</v>
      </c>
      <c r="I17" s="44"/>
      <c r="J17" s="44"/>
      <c r="K17" s="43"/>
      <c r="L17" s="44">
        <v>795</v>
      </c>
      <c r="M17" s="44">
        <v>924</v>
      </c>
      <c r="N17" s="44" t="s">
        <v>43</v>
      </c>
      <c r="O17" s="44">
        <v>874</v>
      </c>
      <c r="P17" s="44">
        <v>995</v>
      </c>
      <c r="Q17" s="44" t="s">
        <v>43</v>
      </c>
      <c r="R17" s="1"/>
      <c r="S17" s="5">
        <v>484</v>
      </c>
      <c r="T17" s="5">
        <v>640</v>
      </c>
      <c r="U17" s="7" t="s">
        <v>43</v>
      </c>
      <c r="V17" s="5">
        <v>613</v>
      </c>
      <c r="W17" s="5">
        <v>775</v>
      </c>
      <c r="X17" s="49" t="s">
        <v>43</v>
      </c>
      <c r="Y17" s="56">
        <f t="shared" si="7"/>
        <v>-311</v>
      </c>
      <c r="Z17" s="7">
        <f t="shared" si="8"/>
        <v>-284</v>
      </c>
      <c r="AA17" s="7" t="e">
        <f t="shared" si="9"/>
        <v>#VALUE!</v>
      </c>
      <c r="AB17" s="7">
        <f t="shared" si="10"/>
        <v>-261</v>
      </c>
      <c r="AC17" s="7">
        <f t="shared" si="11"/>
        <v>-220</v>
      </c>
      <c r="AD17" s="7" t="e">
        <f t="shared" si="12"/>
        <v>#VALUE!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BG17" s="103"/>
      <c r="BH17" s="12"/>
      <c r="BI17" s="12"/>
      <c r="BJ17" s="12"/>
      <c r="BK17" s="12"/>
      <c r="BL17" s="12"/>
      <c r="BM17" s="12"/>
      <c r="BO17" s="12"/>
      <c r="BP17" s="12"/>
      <c r="BQ17" s="12"/>
      <c r="BR17" s="12"/>
      <c r="BS17" s="12"/>
      <c r="BT17" s="12"/>
      <c r="BU17" s="108"/>
      <c r="BV17" s="108"/>
      <c r="BW17" s="108"/>
      <c r="BX17" s="108"/>
      <c r="BY17" s="108"/>
      <c r="BZ17" s="108"/>
      <c r="CA17" s="108"/>
    </row>
    <row r="18" spans="1:79" s="13" customFormat="1" ht="15" hidden="1" customHeight="1" x14ac:dyDescent="0.35">
      <c r="A18" s="42">
        <v>43991</v>
      </c>
      <c r="B18" s="43" t="s">
        <v>26</v>
      </c>
      <c r="C18" s="44">
        <v>23013</v>
      </c>
      <c r="D18" s="44" t="s">
        <v>31</v>
      </c>
      <c r="E18" s="44">
        <v>231002</v>
      </c>
      <c r="F18" s="44" t="s">
        <v>32</v>
      </c>
      <c r="G18" s="44">
        <v>231003</v>
      </c>
      <c r="H18" s="44">
        <v>1</v>
      </c>
      <c r="I18" s="44"/>
      <c r="J18" s="44"/>
      <c r="K18" s="43"/>
      <c r="L18" s="44">
        <v>650</v>
      </c>
      <c r="M18" s="44">
        <v>804</v>
      </c>
      <c r="N18" s="44" t="s">
        <v>43</v>
      </c>
      <c r="O18" s="44">
        <v>748</v>
      </c>
      <c r="P18" s="44">
        <v>906</v>
      </c>
      <c r="Q18" s="44" t="s">
        <v>43</v>
      </c>
      <c r="R18" s="1"/>
      <c r="S18" s="6">
        <v>653</v>
      </c>
      <c r="T18" s="5">
        <v>799</v>
      </c>
      <c r="U18" s="7" t="s">
        <v>43</v>
      </c>
      <c r="V18" s="14">
        <v>748</v>
      </c>
      <c r="W18" s="5">
        <v>891</v>
      </c>
      <c r="X18" s="49" t="s">
        <v>43</v>
      </c>
      <c r="Y18" s="56">
        <f t="shared" si="7"/>
        <v>3</v>
      </c>
      <c r="Z18" s="7">
        <f t="shared" si="8"/>
        <v>-5</v>
      </c>
      <c r="AA18" s="7" t="e">
        <f t="shared" si="9"/>
        <v>#VALUE!</v>
      </c>
      <c r="AB18" s="7">
        <f t="shared" si="10"/>
        <v>0</v>
      </c>
      <c r="AC18" s="7">
        <f t="shared" si="11"/>
        <v>-15</v>
      </c>
      <c r="AD18" s="7" t="e">
        <f t="shared" si="12"/>
        <v>#VALUE!</v>
      </c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BG18" s="103"/>
      <c r="BH18" s="12"/>
      <c r="BI18" s="12"/>
      <c r="BJ18" s="12"/>
      <c r="BK18" s="12"/>
      <c r="BL18" s="12"/>
      <c r="BM18" s="12"/>
      <c r="BO18" s="12"/>
      <c r="BP18" s="12"/>
      <c r="BQ18" s="12"/>
      <c r="BR18" s="12"/>
      <c r="BS18" s="12"/>
      <c r="BT18" s="12"/>
      <c r="BU18" s="108"/>
      <c r="BV18" s="108"/>
      <c r="BW18" s="108"/>
      <c r="BX18" s="108"/>
      <c r="BY18" s="108"/>
      <c r="BZ18" s="108"/>
      <c r="CA18" s="108"/>
    </row>
    <row r="19" spans="1:79" s="13" customFormat="1" ht="15" hidden="1" customHeight="1" x14ac:dyDescent="0.35">
      <c r="A19" s="42">
        <v>43991</v>
      </c>
      <c r="B19" s="43" t="s">
        <v>26</v>
      </c>
      <c r="C19" s="44">
        <v>23020</v>
      </c>
      <c r="D19" s="44" t="s">
        <v>33</v>
      </c>
      <c r="E19" s="44">
        <v>231004</v>
      </c>
      <c r="F19" s="44" t="s">
        <v>48</v>
      </c>
      <c r="G19" s="44">
        <v>231800</v>
      </c>
      <c r="H19" s="44">
        <v>1</v>
      </c>
      <c r="I19" s="44"/>
      <c r="J19" s="44"/>
      <c r="K19" s="43"/>
      <c r="L19" s="44">
        <v>900</v>
      </c>
      <c r="M19" s="44">
        <v>1079</v>
      </c>
      <c r="N19" s="44" t="s">
        <v>43</v>
      </c>
      <c r="O19" s="44">
        <v>1019</v>
      </c>
      <c r="P19" s="44">
        <v>1195</v>
      </c>
      <c r="Q19" s="44" t="s">
        <v>43</v>
      </c>
      <c r="R19" s="1"/>
      <c r="S19" s="8">
        <v>863</v>
      </c>
      <c r="T19" s="14">
        <v>1079</v>
      </c>
      <c r="U19" s="7" t="s">
        <v>43</v>
      </c>
      <c r="V19" s="14">
        <v>1019</v>
      </c>
      <c r="W19" s="14">
        <v>1195</v>
      </c>
      <c r="X19" s="49" t="s">
        <v>43</v>
      </c>
      <c r="Y19" s="56">
        <f t="shared" si="7"/>
        <v>-37</v>
      </c>
      <c r="Z19" s="7">
        <f t="shared" si="8"/>
        <v>0</v>
      </c>
      <c r="AA19" s="7" t="e">
        <f t="shared" si="9"/>
        <v>#VALUE!</v>
      </c>
      <c r="AB19" s="7">
        <f t="shared" si="10"/>
        <v>0</v>
      </c>
      <c r="AC19" s="7">
        <f t="shared" si="11"/>
        <v>0</v>
      </c>
      <c r="AD19" s="7" t="e">
        <f t="shared" si="12"/>
        <v>#VALUE!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BG19" s="103"/>
      <c r="BH19" s="12"/>
      <c r="BI19" s="12"/>
      <c r="BJ19" s="12"/>
      <c r="BK19" s="12"/>
      <c r="BL19" s="12"/>
      <c r="BM19" s="12"/>
      <c r="BO19" s="12"/>
      <c r="BP19" s="12"/>
      <c r="BQ19" s="12"/>
      <c r="BR19" s="12"/>
      <c r="BS19" s="12"/>
      <c r="BT19" s="12"/>
      <c r="BU19" s="108"/>
      <c r="BV19" s="108"/>
      <c r="BW19" s="108"/>
      <c r="BX19" s="108"/>
      <c r="BY19" s="108"/>
      <c r="BZ19" s="108"/>
      <c r="CA19" s="108"/>
    </row>
    <row r="20" spans="1:79" s="13" customFormat="1" ht="15" hidden="1" customHeight="1" x14ac:dyDescent="0.35">
      <c r="A20" s="42">
        <v>43991</v>
      </c>
      <c r="B20" s="43" t="s">
        <v>26</v>
      </c>
      <c r="C20" s="44" t="s">
        <v>37</v>
      </c>
      <c r="D20" s="44" t="s">
        <v>58</v>
      </c>
      <c r="E20" s="44">
        <v>232000</v>
      </c>
      <c r="F20" s="44" t="s">
        <v>59</v>
      </c>
      <c r="G20" s="44">
        <v>232103</v>
      </c>
      <c r="H20" s="44">
        <v>1</v>
      </c>
      <c r="I20" s="44"/>
      <c r="J20" s="44"/>
      <c r="K20" s="43"/>
      <c r="L20" s="44">
        <v>367</v>
      </c>
      <c r="M20" s="44">
        <v>454</v>
      </c>
      <c r="N20" s="44" t="s">
        <v>43</v>
      </c>
      <c r="O20" s="44" t="s">
        <v>43</v>
      </c>
      <c r="P20" s="44" t="s">
        <v>43</v>
      </c>
      <c r="Q20" s="44" t="s">
        <v>43</v>
      </c>
      <c r="R20" s="1"/>
      <c r="S20" s="6">
        <v>419</v>
      </c>
      <c r="T20" s="7">
        <v>454</v>
      </c>
      <c r="U20" s="7" t="s">
        <v>43</v>
      </c>
      <c r="V20" s="7" t="s">
        <v>43</v>
      </c>
      <c r="W20" s="7" t="s">
        <v>43</v>
      </c>
      <c r="X20" s="49" t="s">
        <v>43</v>
      </c>
      <c r="Y20" s="56">
        <f t="shared" si="7"/>
        <v>52</v>
      </c>
      <c r="Z20" s="7">
        <f t="shared" si="8"/>
        <v>0</v>
      </c>
      <c r="AA20" s="7" t="e">
        <f t="shared" si="9"/>
        <v>#VALUE!</v>
      </c>
      <c r="AB20" s="7" t="e">
        <f t="shared" si="10"/>
        <v>#VALUE!</v>
      </c>
      <c r="AC20" s="7" t="e">
        <f t="shared" si="11"/>
        <v>#VALUE!</v>
      </c>
      <c r="AD20" s="7" t="e">
        <f t="shared" si="12"/>
        <v>#VALUE!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BG20" s="103"/>
      <c r="BH20" s="12"/>
      <c r="BI20" s="12"/>
      <c r="BJ20" s="12"/>
      <c r="BK20" s="12"/>
      <c r="BL20" s="12"/>
      <c r="BM20" s="12"/>
      <c r="BO20" s="12"/>
      <c r="BP20" s="12"/>
      <c r="BQ20" s="12"/>
      <c r="BR20" s="12"/>
      <c r="BS20" s="12"/>
      <c r="BT20" s="12"/>
      <c r="BU20" s="108"/>
      <c r="BV20" s="108"/>
      <c r="BW20" s="108"/>
      <c r="BX20" s="108"/>
      <c r="BY20" s="108"/>
      <c r="BZ20" s="108"/>
      <c r="CA20" s="108"/>
    </row>
    <row r="21" spans="1:79" s="13" customFormat="1" ht="15" hidden="1" customHeight="1" x14ac:dyDescent="0.35">
      <c r="A21" s="42">
        <v>43991</v>
      </c>
      <c r="B21" s="43" t="s">
        <v>36</v>
      </c>
      <c r="C21" s="44" t="s">
        <v>46</v>
      </c>
      <c r="D21" s="44" t="s">
        <v>87</v>
      </c>
      <c r="E21" s="44">
        <v>200027</v>
      </c>
      <c r="F21" s="44" t="s">
        <v>58</v>
      </c>
      <c r="G21" s="44">
        <v>231004</v>
      </c>
      <c r="H21" s="44">
        <v>1</v>
      </c>
      <c r="I21" s="44"/>
      <c r="J21" s="44"/>
      <c r="K21" s="43"/>
      <c r="L21" s="44">
        <v>897</v>
      </c>
      <c r="M21" s="44">
        <v>1036</v>
      </c>
      <c r="N21" s="44" t="s">
        <v>43</v>
      </c>
      <c r="O21" s="44">
        <v>1025</v>
      </c>
      <c r="P21" s="44">
        <v>1093</v>
      </c>
      <c r="Q21" s="44" t="s">
        <v>43</v>
      </c>
      <c r="R21" s="1"/>
      <c r="S21" s="8">
        <v>796</v>
      </c>
      <c r="T21" s="8">
        <v>796</v>
      </c>
      <c r="U21" s="7" t="s">
        <v>43</v>
      </c>
      <c r="V21" s="8">
        <v>796</v>
      </c>
      <c r="W21" s="8">
        <v>796</v>
      </c>
      <c r="X21" s="49" t="s">
        <v>43</v>
      </c>
      <c r="Y21" s="56">
        <f t="shared" ref="Y21:Y29" si="13">S21-L21</f>
        <v>-101</v>
      </c>
      <c r="Z21" s="7">
        <f t="shared" ref="Z21:Z29" si="14">T21-M21</f>
        <v>-240</v>
      </c>
      <c r="AA21" s="7" t="e">
        <f t="shared" ref="AA21:AA29" si="15">U21-N21</f>
        <v>#VALUE!</v>
      </c>
      <c r="AB21" s="7">
        <f t="shared" ref="AB21:AB29" si="16">V21-O21</f>
        <v>-229</v>
      </c>
      <c r="AC21" s="7">
        <f t="shared" ref="AC21:AC29" si="17">W21-P21</f>
        <v>-297</v>
      </c>
      <c r="AD21" s="7" t="e">
        <f t="shared" ref="AD21:AD29" si="18">X21-Q21</f>
        <v>#VALUE!</v>
      </c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BG21" s="103"/>
      <c r="BH21" s="12"/>
      <c r="BI21" s="12"/>
      <c r="BJ21" s="12"/>
      <c r="BK21" s="12"/>
      <c r="BL21" s="12"/>
      <c r="BM21" s="12"/>
      <c r="BO21" s="12"/>
      <c r="BP21" s="12"/>
      <c r="BQ21" s="12"/>
      <c r="BR21" s="12"/>
      <c r="BS21" s="12"/>
      <c r="BT21" s="12"/>
      <c r="BU21" s="108"/>
      <c r="BV21" s="108"/>
      <c r="BW21" s="108"/>
      <c r="BX21" s="108"/>
      <c r="BY21" s="108"/>
      <c r="BZ21" s="108"/>
      <c r="CA21" s="108"/>
    </row>
    <row r="22" spans="1:79" s="13" customFormat="1" ht="15" hidden="1" customHeight="1" x14ac:dyDescent="0.35">
      <c r="A22" s="42">
        <v>43991</v>
      </c>
      <c r="B22" s="43" t="s">
        <v>44</v>
      </c>
      <c r="C22" s="44">
        <v>2340</v>
      </c>
      <c r="D22" s="44" t="s">
        <v>60</v>
      </c>
      <c r="E22" s="44">
        <v>220959</v>
      </c>
      <c r="F22" s="44" t="s">
        <v>61</v>
      </c>
      <c r="G22" s="44">
        <v>223979</v>
      </c>
      <c r="H22" s="44" t="s">
        <v>42</v>
      </c>
      <c r="I22" s="44"/>
      <c r="J22" s="44"/>
      <c r="K22" s="43"/>
      <c r="L22" s="44">
        <v>748</v>
      </c>
      <c r="M22" s="44">
        <v>857</v>
      </c>
      <c r="N22" s="44" t="s">
        <v>43</v>
      </c>
      <c r="O22" s="44">
        <v>883</v>
      </c>
      <c r="P22" s="44">
        <v>974</v>
      </c>
      <c r="Q22" s="44" t="s">
        <v>43</v>
      </c>
      <c r="R22" s="1"/>
      <c r="S22" s="14">
        <v>748</v>
      </c>
      <c r="T22" s="8">
        <v>796</v>
      </c>
      <c r="U22" s="7" t="s">
        <v>43</v>
      </c>
      <c r="V22" s="8">
        <v>796</v>
      </c>
      <c r="W22" s="8">
        <v>796</v>
      </c>
      <c r="X22" s="49" t="s">
        <v>43</v>
      </c>
      <c r="Y22" s="56">
        <f t="shared" si="13"/>
        <v>0</v>
      </c>
      <c r="Z22" s="7">
        <f t="shared" si="14"/>
        <v>-61</v>
      </c>
      <c r="AA22" s="7" t="e">
        <f t="shared" si="15"/>
        <v>#VALUE!</v>
      </c>
      <c r="AB22" s="7">
        <f t="shared" si="16"/>
        <v>-87</v>
      </c>
      <c r="AC22" s="7">
        <f t="shared" si="17"/>
        <v>-178</v>
      </c>
      <c r="AD22" s="7" t="e">
        <f t="shared" si="18"/>
        <v>#VALUE!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BG22" s="103"/>
      <c r="BH22" s="12"/>
      <c r="BI22" s="12"/>
      <c r="BJ22" s="12"/>
      <c r="BK22" s="12"/>
      <c r="BL22" s="12"/>
      <c r="BM22" s="12"/>
      <c r="BO22" s="12"/>
      <c r="BP22" s="12"/>
      <c r="BQ22" s="12"/>
      <c r="BR22" s="12"/>
      <c r="BS22" s="12"/>
      <c r="BT22" s="12"/>
      <c r="BU22" s="108"/>
      <c r="BV22" s="108"/>
      <c r="BW22" s="108"/>
      <c r="BX22" s="108"/>
      <c r="BY22" s="108"/>
      <c r="BZ22" s="108"/>
      <c r="CA22" s="108"/>
    </row>
    <row r="23" spans="1:79" s="13" customFormat="1" ht="15" hidden="1" customHeight="1" x14ac:dyDescent="0.35">
      <c r="A23" s="42">
        <v>43991</v>
      </c>
      <c r="B23" s="43" t="s">
        <v>44</v>
      </c>
      <c r="C23" s="44">
        <v>5011</v>
      </c>
      <c r="D23" s="44" t="s">
        <v>62</v>
      </c>
      <c r="E23" s="44">
        <v>200003</v>
      </c>
      <c r="F23" s="44" t="s">
        <v>63</v>
      </c>
      <c r="G23" s="44">
        <v>200004</v>
      </c>
      <c r="H23" s="44">
        <v>1</v>
      </c>
      <c r="I23" s="44"/>
      <c r="J23" s="44"/>
      <c r="K23" s="43"/>
      <c r="L23" s="44">
        <v>2490</v>
      </c>
      <c r="M23" s="44">
        <v>2815</v>
      </c>
      <c r="N23" s="44" t="s">
        <v>43</v>
      </c>
      <c r="O23" s="44">
        <v>2901</v>
      </c>
      <c r="P23" s="44">
        <v>3183</v>
      </c>
      <c r="Q23" s="44" t="s">
        <v>43</v>
      </c>
      <c r="R23" s="1"/>
      <c r="S23" s="8">
        <v>1736</v>
      </c>
      <c r="T23" s="8">
        <v>1736</v>
      </c>
      <c r="U23" s="7" t="s">
        <v>43</v>
      </c>
      <c r="V23" s="8">
        <v>1736</v>
      </c>
      <c r="W23" s="8">
        <v>1736</v>
      </c>
      <c r="X23" s="49" t="s">
        <v>43</v>
      </c>
      <c r="Y23" s="56">
        <f t="shared" si="13"/>
        <v>-754</v>
      </c>
      <c r="Z23" s="7">
        <f t="shared" si="14"/>
        <v>-1079</v>
      </c>
      <c r="AA23" s="7" t="e">
        <f t="shared" si="15"/>
        <v>#VALUE!</v>
      </c>
      <c r="AB23" s="7">
        <f t="shared" si="16"/>
        <v>-1165</v>
      </c>
      <c r="AC23" s="7">
        <f t="shared" si="17"/>
        <v>-1447</v>
      </c>
      <c r="AD23" s="7" t="e">
        <f t="shared" si="18"/>
        <v>#VALUE!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BG23" s="103"/>
      <c r="BH23" s="12"/>
      <c r="BI23" s="12"/>
      <c r="BJ23" s="12"/>
      <c r="BK23" s="12"/>
      <c r="BL23" s="12"/>
      <c r="BM23" s="12"/>
      <c r="BO23" s="12"/>
      <c r="BP23" s="12"/>
      <c r="BQ23" s="12"/>
      <c r="BR23" s="12"/>
      <c r="BS23" s="12"/>
      <c r="BT23" s="12"/>
      <c r="BU23" s="108"/>
      <c r="BV23" s="108"/>
      <c r="BW23" s="108"/>
      <c r="BX23" s="108"/>
      <c r="BY23" s="108"/>
      <c r="BZ23" s="108"/>
      <c r="CA23" s="108"/>
    </row>
    <row r="24" spans="1:79" s="13" customFormat="1" ht="15" hidden="1" customHeight="1" x14ac:dyDescent="0.35">
      <c r="A24" s="42">
        <v>43991</v>
      </c>
      <c r="B24" s="43" t="s">
        <v>44</v>
      </c>
      <c r="C24" s="44">
        <v>5053</v>
      </c>
      <c r="D24" s="44" t="s">
        <v>62</v>
      </c>
      <c r="E24" s="44">
        <v>200003</v>
      </c>
      <c r="F24" s="44" t="s">
        <v>64</v>
      </c>
      <c r="G24" s="44">
        <v>200025</v>
      </c>
      <c r="H24" s="44">
        <v>1</v>
      </c>
      <c r="I24" s="44"/>
      <c r="J24" s="44"/>
      <c r="K24" s="43"/>
      <c r="L24" s="44">
        <v>2348</v>
      </c>
      <c r="M24" s="44">
        <v>2587</v>
      </c>
      <c r="N24" s="44" t="s">
        <v>43</v>
      </c>
      <c r="O24" s="44">
        <v>2675</v>
      </c>
      <c r="P24" s="44">
        <v>2978</v>
      </c>
      <c r="Q24" s="44" t="s">
        <v>43</v>
      </c>
      <c r="R24" s="1"/>
      <c r="S24" s="8">
        <v>1736</v>
      </c>
      <c r="T24" s="8">
        <v>1736</v>
      </c>
      <c r="U24" s="7" t="s">
        <v>43</v>
      </c>
      <c r="V24" s="8">
        <v>1736</v>
      </c>
      <c r="W24" s="8">
        <v>1736</v>
      </c>
      <c r="X24" s="49" t="s">
        <v>43</v>
      </c>
      <c r="Y24" s="56">
        <f t="shared" si="13"/>
        <v>-612</v>
      </c>
      <c r="Z24" s="7">
        <f t="shared" si="14"/>
        <v>-851</v>
      </c>
      <c r="AA24" s="7" t="e">
        <f t="shared" si="15"/>
        <v>#VALUE!</v>
      </c>
      <c r="AB24" s="7">
        <f t="shared" si="16"/>
        <v>-939</v>
      </c>
      <c r="AC24" s="7">
        <f t="shared" si="17"/>
        <v>-1242</v>
      </c>
      <c r="AD24" s="7" t="e">
        <f t="shared" si="18"/>
        <v>#VALUE!</v>
      </c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BG24" s="103"/>
      <c r="BH24" s="12"/>
      <c r="BI24" s="12"/>
      <c r="BJ24" s="12"/>
      <c r="BK24" s="12"/>
      <c r="BL24" s="12"/>
      <c r="BM24" s="12"/>
      <c r="BO24" s="12"/>
      <c r="BP24" s="12"/>
      <c r="BQ24" s="12"/>
      <c r="BR24" s="12"/>
      <c r="BS24" s="12"/>
      <c r="BT24" s="12"/>
      <c r="BU24" s="108"/>
      <c r="BV24" s="108"/>
      <c r="BW24" s="108"/>
      <c r="BX24" s="108"/>
      <c r="BY24" s="108"/>
      <c r="BZ24" s="108"/>
      <c r="CA24" s="108"/>
    </row>
    <row r="25" spans="1:79" s="13" customFormat="1" ht="15" hidden="1" customHeight="1" x14ac:dyDescent="0.35">
      <c r="A25" s="42">
        <v>43991</v>
      </c>
      <c r="B25" s="43" t="s">
        <v>44</v>
      </c>
      <c r="C25" s="44">
        <v>5055</v>
      </c>
      <c r="D25" s="44" t="s">
        <v>62</v>
      </c>
      <c r="E25" s="44">
        <v>200003</v>
      </c>
      <c r="F25" s="44" t="s">
        <v>65</v>
      </c>
      <c r="G25" s="44">
        <v>235105</v>
      </c>
      <c r="H25" s="44">
        <v>1</v>
      </c>
      <c r="I25" s="44"/>
      <c r="J25" s="44"/>
      <c r="K25" s="43"/>
      <c r="L25" s="44">
        <v>2812</v>
      </c>
      <c r="M25" s="44">
        <v>3098</v>
      </c>
      <c r="N25" s="44" t="s">
        <v>43</v>
      </c>
      <c r="O25" s="44">
        <v>3202</v>
      </c>
      <c r="P25" s="44">
        <v>3567</v>
      </c>
      <c r="Q25" s="44" t="s">
        <v>43</v>
      </c>
      <c r="R25" s="1"/>
      <c r="S25" s="8">
        <v>2598</v>
      </c>
      <c r="T25" s="8">
        <v>2598</v>
      </c>
      <c r="U25" s="7" t="s">
        <v>43</v>
      </c>
      <c r="V25" s="8">
        <v>2598</v>
      </c>
      <c r="W25" s="8">
        <v>2598</v>
      </c>
      <c r="X25" s="49" t="s">
        <v>43</v>
      </c>
      <c r="Y25" s="56">
        <f t="shared" si="13"/>
        <v>-214</v>
      </c>
      <c r="Z25" s="7">
        <f t="shared" si="14"/>
        <v>-500</v>
      </c>
      <c r="AA25" s="7" t="e">
        <f t="shared" si="15"/>
        <v>#VALUE!</v>
      </c>
      <c r="AB25" s="7">
        <f t="shared" si="16"/>
        <v>-604</v>
      </c>
      <c r="AC25" s="7">
        <f t="shared" si="17"/>
        <v>-969</v>
      </c>
      <c r="AD25" s="7" t="e">
        <f t="shared" si="18"/>
        <v>#VALUE!</v>
      </c>
      <c r="AF25" s="20"/>
      <c r="AG25" s="20"/>
      <c r="AH25" s="20"/>
      <c r="AI25" s="20"/>
      <c r="AJ25" s="20"/>
      <c r="AK25" s="20"/>
      <c r="AL25" s="20"/>
      <c r="AM25" s="21"/>
      <c r="AN25" s="21"/>
      <c r="AO25" s="21"/>
      <c r="AP25" s="21"/>
      <c r="AQ25" s="21"/>
      <c r="AR25" s="21"/>
      <c r="BG25" s="103"/>
      <c r="BH25" s="12"/>
      <c r="BI25" s="12"/>
      <c r="BJ25" s="12"/>
      <c r="BK25" s="12"/>
      <c r="BL25" s="12"/>
      <c r="BM25" s="12"/>
      <c r="BO25" s="12"/>
      <c r="BP25" s="12"/>
      <c r="BQ25" s="12"/>
      <c r="BR25" s="12"/>
      <c r="BS25" s="12"/>
      <c r="BT25" s="12"/>
      <c r="BU25" s="108"/>
      <c r="BV25" s="108"/>
      <c r="BW25" s="108"/>
      <c r="BX25" s="108"/>
      <c r="BY25" s="108"/>
      <c r="BZ25" s="108"/>
      <c r="CA25" s="108"/>
    </row>
    <row r="26" spans="1:79" s="13" customFormat="1" ht="15" hidden="1" customHeight="1" x14ac:dyDescent="0.35">
      <c r="A26" s="42">
        <v>43991</v>
      </c>
      <c r="B26" s="43" t="s">
        <v>44</v>
      </c>
      <c r="C26" s="44">
        <v>11515</v>
      </c>
      <c r="D26" s="44" t="s">
        <v>66</v>
      </c>
      <c r="E26" s="44">
        <v>224110</v>
      </c>
      <c r="F26" s="44" t="s">
        <v>67</v>
      </c>
      <c r="G26" s="44">
        <v>224115</v>
      </c>
      <c r="H26" s="44">
        <v>1</v>
      </c>
      <c r="I26" s="44"/>
      <c r="J26" s="44"/>
      <c r="K26" s="43"/>
      <c r="L26" s="44">
        <v>67</v>
      </c>
      <c r="M26" s="44">
        <v>78</v>
      </c>
      <c r="N26" s="44" t="s">
        <v>43</v>
      </c>
      <c r="O26" s="44">
        <v>72</v>
      </c>
      <c r="P26" s="44">
        <v>82</v>
      </c>
      <c r="Q26" s="44" t="s">
        <v>43</v>
      </c>
      <c r="R26" s="1"/>
      <c r="S26" s="17">
        <v>84</v>
      </c>
      <c r="T26" s="17">
        <v>95</v>
      </c>
      <c r="U26" s="7" t="s">
        <v>43</v>
      </c>
      <c r="V26" s="17">
        <v>88</v>
      </c>
      <c r="W26" s="17">
        <v>97</v>
      </c>
      <c r="X26" s="49" t="s">
        <v>43</v>
      </c>
      <c r="Y26" s="56">
        <f t="shared" si="13"/>
        <v>17</v>
      </c>
      <c r="Z26" s="7">
        <f t="shared" si="14"/>
        <v>17</v>
      </c>
      <c r="AA26" s="7" t="e">
        <f t="shared" si="15"/>
        <v>#VALUE!</v>
      </c>
      <c r="AB26" s="7">
        <f t="shared" si="16"/>
        <v>16</v>
      </c>
      <c r="AC26" s="7">
        <f t="shared" si="17"/>
        <v>15</v>
      </c>
      <c r="AD26" s="7" t="e">
        <f t="shared" si="18"/>
        <v>#VALUE!</v>
      </c>
      <c r="AF26" s="21"/>
      <c r="AG26" s="21"/>
      <c r="AH26" s="21"/>
      <c r="AI26" s="21"/>
      <c r="AJ26" s="21"/>
      <c r="AK26" s="21"/>
      <c r="AL26" s="20"/>
      <c r="AM26" s="21"/>
      <c r="AN26" s="21"/>
      <c r="AO26" s="21"/>
      <c r="AP26" s="21"/>
      <c r="AQ26" s="21"/>
      <c r="AR26" s="21"/>
      <c r="AS26" s="19"/>
      <c r="BG26" s="103"/>
      <c r="BH26" s="12"/>
      <c r="BI26" s="12"/>
      <c r="BJ26" s="12"/>
      <c r="BK26" s="12"/>
      <c r="BL26" s="12"/>
      <c r="BM26" s="12"/>
      <c r="BO26" s="12"/>
      <c r="BP26" s="12"/>
      <c r="BQ26" s="12"/>
      <c r="BR26" s="12"/>
      <c r="BS26" s="12"/>
      <c r="BT26" s="12"/>
      <c r="BU26" s="108"/>
      <c r="BV26" s="108"/>
      <c r="BW26" s="108"/>
      <c r="BX26" s="108"/>
      <c r="BY26" s="108"/>
      <c r="BZ26" s="108"/>
      <c r="CA26" s="108"/>
    </row>
    <row r="27" spans="1:79" s="13" customFormat="1" ht="15" hidden="1" customHeight="1" x14ac:dyDescent="0.35">
      <c r="A27" s="42">
        <v>43991</v>
      </c>
      <c r="B27" s="43" t="s">
        <v>44</v>
      </c>
      <c r="C27" s="44">
        <v>13833</v>
      </c>
      <c r="D27" s="44" t="s">
        <v>83</v>
      </c>
      <c r="E27" s="44">
        <v>224090</v>
      </c>
      <c r="F27" s="44" t="s">
        <v>85</v>
      </c>
      <c r="G27" s="44">
        <v>224092</v>
      </c>
      <c r="H27" s="44">
        <v>1</v>
      </c>
      <c r="I27" s="44"/>
      <c r="J27" s="44"/>
      <c r="K27" s="43"/>
      <c r="L27" s="44">
        <v>188</v>
      </c>
      <c r="M27" s="44">
        <v>235</v>
      </c>
      <c r="N27" s="44" t="s">
        <v>43</v>
      </c>
      <c r="O27" s="44">
        <v>198</v>
      </c>
      <c r="P27" s="44">
        <v>241</v>
      </c>
      <c r="Q27" s="44" t="s">
        <v>43</v>
      </c>
      <c r="R27" s="1"/>
      <c r="S27" s="14">
        <v>188</v>
      </c>
      <c r="T27" s="8">
        <v>225</v>
      </c>
      <c r="U27" s="7" t="s">
        <v>43</v>
      </c>
      <c r="V27" s="8">
        <v>196</v>
      </c>
      <c r="W27" s="8">
        <v>231</v>
      </c>
      <c r="X27" s="49" t="s">
        <v>43</v>
      </c>
      <c r="Y27" s="56">
        <f t="shared" si="13"/>
        <v>0</v>
      </c>
      <c r="Z27" s="7">
        <f t="shared" si="14"/>
        <v>-10</v>
      </c>
      <c r="AA27" s="7" t="e">
        <f t="shared" si="15"/>
        <v>#VALUE!</v>
      </c>
      <c r="AB27" s="7">
        <f t="shared" si="16"/>
        <v>-2</v>
      </c>
      <c r="AC27" s="7">
        <f t="shared" si="17"/>
        <v>-10</v>
      </c>
      <c r="AD27" s="7" t="e">
        <f t="shared" si="18"/>
        <v>#VALUE!</v>
      </c>
      <c r="AF27" s="20"/>
      <c r="AG27" s="20"/>
      <c r="AH27" s="20"/>
      <c r="AI27" s="20"/>
      <c r="AJ27" s="20"/>
      <c r="AK27" s="20"/>
      <c r="AL27" s="20"/>
      <c r="AM27" s="21"/>
      <c r="AN27" s="21"/>
      <c r="AO27" s="21"/>
      <c r="AP27" s="21"/>
      <c r="AQ27" s="21"/>
      <c r="AR27" s="21"/>
      <c r="BG27" s="103"/>
      <c r="BH27" s="12"/>
      <c r="BI27" s="12"/>
      <c r="BJ27" s="12"/>
      <c r="BK27" s="12"/>
      <c r="BL27" s="12"/>
      <c r="BM27" s="12"/>
      <c r="BO27" s="12"/>
      <c r="BP27" s="12"/>
      <c r="BQ27" s="12"/>
      <c r="BR27" s="12"/>
      <c r="BS27" s="12"/>
      <c r="BT27" s="12"/>
      <c r="BU27" s="108"/>
      <c r="BV27" s="108"/>
      <c r="BW27" s="108"/>
      <c r="BX27" s="108"/>
      <c r="BY27" s="108"/>
      <c r="BZ27" s="108"/>
      <c r="CA27" s="108"/>
    </row>
    <row r="28" spans="1:79" s="13" customFormat="1" ht="15" hidden="1" customHeight="1" x14ac:dyDescent="0.35">
      <c r="A28" s="42">
        <v>43991</v>
      </c>
      <c r="B28" s="43" t="s">
        <v>44</v>
      </c>
      <c r="C28" s="44">
        <v>23016</v>
      </c>
      <c r="D28" s="44" t="s">
        <v>68</v>
      </c>
      <c r="E28" s="44">
        <v>223014</v>
      </c>
      <c r="F28" s="44" t="s">
        <v>69</v>
      </c>
      <c r="G28" s="44">
        <v>224017</v>
      </c>
      <c r="H28" s="44">
        <v>1</v>
      </c>
      <c r="I28" s="44"/>
      <c r="J28" s="44"/>
      <c r="K28" s="43"/>
      <c r="L28" s="44">
        <v>304</v>
      </c>
      <c r="M28" s="44">
        <v>348</v>
      </c>
      <c r="N28" s="44" t="s">
        <v>43</v>
      </c>
      <c r="O28" s="44">
        <v>320</v>
      </c>
      <c r="P28" s="44">
        <v>362</v>
      </c>
      <c r="Q28" s="44" t="s">
        <v>43</v>
      </c>
      <c r="R28" s="1"/>
      <c r="S28" s="17">
        <v>306</v>
      </c>
      <c r="T28" s="17">
        <v>349</v>
      </c>
      <c r="U28" s="7" t="s">
        <v>43</v>
      </c>
      <c r="V28" s="17">
        <v>322</v>
      </c>
      <c r="W28" s="8">
        <v>361</v>
      </c>
      <c r="X28" s="49" t="s">
        <v>43</v>
      </c>
      <c r="Y28" s="56">
        <f t="shared" si="13"/>
        <v>2</v>
      </c>
      <c r="Z28" s="7">
        <f t="shared" si="14"/>
        <v>1</v>
      </c>
      <c r="AA28" s="7" t="e">
        <f t="shared" si="15"/>
        <v>#VALUE!</v>
      </c>
      <c r="AB28" s="7">
        <f t="shared" si="16"/>
        <v>2</v>
      </c>
      <c r="AC28" s="7">
        <f t="shared" si="17"/>
        <v>-1</v>
      </c>
      <c r="AD28" s="7" t="e">
        <f t="shared" si="18"/>
        <v>#VALUE!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BG28" s="103"/>
      <c r="BH28" s="12"/>
      <c r="BI28" s="12"/>
      <c r="BJ28" s="12"/>
      <c r="BK28" s="12"/>
      <c r="BL28" s="12"/>
      <c r="BM28" s="12"/>
      <c r="BO28" s="12"/>
      <c r="BP28" s="12"/>
      <c r="BQ28" s="12"/>
      <c r="BR28" s="12"/>
      <c r="BS28" s="12"/>
      <c r="BT28" s="12"/>
      <c r="BU28" s="108"/>
      <c r="BV28" s="108"/>
      <c r="BW28" s="108"/>
      <c r="BX28" s="108"/>
      <c r="BY28" s="108"/>
      <c r="BZ28" s="108"/>
      <c r="CA28" s="108"/>
    </row>
    <row r="29" spans="1:79" s="13" customFormat="1" ht="15" hidden="1" customHeight="1" x14ac:dyDescent="0.35">
      <c r="A29" s="42">
        <v>43991</v>
      </c>
      <c r="B29" s="43" t="s">
        <v>44</v>
      </c>
      <c r="C29" s="44">
        <v>23020</v>
      </c>
      <c r="D29" s="44" t="s">
        <v>70</v>
      </c>
      <c r="E29" s="44">
        <v>223964</v>
      </c>
      <c r="F29" s="44" t="s">
        <v>71</v>
      </c>
      <c r="G29" s="44">
        <v>223970</v>
      </c>
      <c r="H29" s="44">
        <v>1</v>
      </c>
      <c r="I29" s="44"/>
      <c r="J29" s="44"/>
      <c r="K29" s="43"/>
      <c r="L29" s="44">
        <v>608</v>
      </c>
      <c r="M29" s="44">
        <v>764</v>
      </c>
      <c r="N29" s="44" t="s">
        <v>43</v>
      </c>
      <c r="O29" s="44">
        <v>715</v>
      </c>
      <c r="P29" s="44">
        <v>874</v>
      </c>
      <c r="Q29" s="44" t="s">
        <v>43</v>
      </c>
      <c r="R29" s="1"/>
      <c r="S29" s="8">
        <v>419</v>
      </c>
      <c r="T29" s="8">
        <v>521</v>
      </c>
      <c r="U29" s="7" t="s">
        <v>43</v>
      </c>
      <c r="V29" s="8">
        <v>482</v>
      </c>
      <c r="W29" s="8">
        <v>608</v>
      </c>
      <c r="X29" s="49" t="s">
        <v>43</v>
      </c>
      <c r="Y29" s="56">
        <f t="shared" si="13"/>
        <v>-189</v>
      </c>
      <c r="Z29" s="7">
        <f t="shared" si="14"/>
        <v>-243</v>
      </c>
      <c r="AA29" s="7" t="e">
        <f t="shared" si="15"/>
        <v>#VALUE!</v>
      </c>
      <c r="AB29" s="7">
        <f t="shared" si="16"/>
        <v>-233</v>
      </c>
      <c r="AC29" s="7">
        <f t="shared" si="17"/>
        <v>-266</v>
      </c>
      <c r="AD29" s="7" t="e">
        <f t="shared" si="18"/>
        <v>#VALUE!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BG29" s="103"/>
      <c r="BH29" s="12"/>
      <c r="BI29" s="12"/>
      <c r="BJ29" s="12"/>
      <c r="BK29" s="12"/>
      <c r="BL29" s="12"/>
      <c r="BM29" s="12"/>
      <c r="BO29" s="12"/>
      <c r="BP29" s="12"/>
      <c r="BQ29" s="12"/>
      <c r="BR29" s="12"/>
      <c r="BS29" s="12"/>
      <c r="BT29" s="12"/>
      <c r="BU29" s="108"/>
      <c r="BV29" s="108"/>
      <c r="BW29" s="108"/>
      <c r="BX29" s="108"/>
      <c r="BY29" s="108"/>
      <c r="BZ29" s="108"/>
      <c r="CA29" s="108"/>
    </row>
    <row r="30" spans="1:79" s="15" customFormat="1" ht="15" hidden="1" customHeight="1" x14ac:dyDescent="0.35">
      <c r="A30" s="42">
        <v>43991</v>
      </c>
      <c r="B30" s="43" t="s">
        <v>44</v>
      </c>
      <c r="C30" s="44">
        <v>23035</v>
      </c>
      <c r="D30" s="44" t="s">
        <v>72</v>
      </c>
      <c r="E30" s="44">
        <v>223937</v>
      </c>
      <c r="F30" s="44" t="s">
        <v>73</v>
      </c>
      <c r="G30" s="44">
        <v>223942</v>
      </c>
      <c r="H30" s="44">
        <v>1</v>
      </c>
      <c r="I30" s="44"/>
      <c r="J30" s="44"/>
      <c r="K30" s="43"/>
      <c r="L30" s="44">
        <v>1100</v>
      </c>
      <c r="M30" s="44">
        <v>1164</v>
      </c>
      <c r="N30" s="44" t="s">
        <v>43</v>
      </c>
      <c r="O30" s="44">
        <v>1156</v>
      </c>
      <c r="P30" s="44">
        <v>1164</v>
      </c>
      <c r="Q30" s="44" t="s">
        <v>43</v>
      </c>
      <c r="R30" s="1"/>
      <c r="S30" s="8">
        <v>796</v>
      </c>
      <c r="T30" s="8">
        <v>796</v>
      </c>
      <c r="U30" s="7" t="s">
        <v>43</v>
      </c>
      <c r="V30" s="8">
        <v>796</v>
      </c>
      <c r="W30" s="8">
        <v>796</v>
      </c>
      <c r="X30" s="49" t="s">
        <v>43</v>
      </c>
      <c r="Y30" s="56">
        <f t="shared" ref="Y30:Y33" si="19">S30-L30</f>
        <v>-304</v>
      </c>
      <c r="Z30" s="7">
        <f t="shared" ref="Z30:Z33" si="20">T30-M30</f>
        <v>-368</v>
      </c>
      <c r="AA30" s="7" t="e">
        <f t="shared" ref="AA30:AA33" si="21">U30-N30</f>
        <v>#VALUE!</v>
      </c>
      <c r="AB30" s="7">
        <f t="shared" ref="AB30:AB33" si="22">V30-O30</f>
        <v>-360</v>
      </c>
      <c r="AC30" s="7">
        <f t="shared" ref="AC30:AC33" si="23">W30-P30</f>
        <v>-368</v>
      </c>
      <c r="AD30" s="7" t="e">
        <f t="shared" ref="AD30:AD33" si="24">X30-Q30</f>
        <v>#VALUE!</v>
      </c>
      <c r="BG30" s="103"/>
      <c r="BH30" s="12"/>
      <c r="BI30" s="12"/>
      <c r="BJ30" s="12"/>
      <c r="BK30" s="12"/>
      <c r="BL30" s="12"/>
      <c r="BM30" s="12"/>
      <c r="BO30" s="12"/>
      <c r="BP30" s="12"/>
      <c r="BQ30" s="12"/>
      <c r="BR30" s="12"/>
      <c r="BS30" s="12"/>
      <c r="BT30" s="12"/>
      <c r="BU30" s="108"/>
      <c r="BV30" s="108"/>
      <c r="BW30" s="108"/>
      <c r="BX30" s="108"/>
      <c r="BY30" s="108"/>
      <c r="BZ30" s="108"/>
      <c r="CA30" s="108"/>
    </row>
    <row r="31" spans="1:79" s="15" customFormat="1" ht="15" hidden="1" customHeight="1" x14ac:dyDescent="0.35">
      <c r="A31" s="42">
        <v>43991</v>
      </c>
      <c r="B31" s="43" t="s">
        <v>44</v>
      </c>
      <c r="C31" s="44">
        <v>23082</v>
      </c>
      <c r="D31" s="44" t="s">
        <v>74</v>
      </c>
      <c r="E31" s="44">
        <v>223991</v>
      </c>
      <c r="F31" s="44" t="s">
        <v>75</v>
      </c>
      <c r="G31" s="44">
        <v>223994</v>
      </c>
      <c r="H31" s="44">
        <v>1</v>
      </c>
      <c r="I31" s="44"/>
      <c r="J31" s="44"/>
      <c r="K31" s="43"/>
      <c r="L31" s="44">
        <v>582</v>
      </c>
      <c r="M31" s="44">
        <v>738</v>
      </c>
      <c r="N31" s="44" t="s">
        <v>43</v>
      </c>
      <c r="O31" s="44">
        <v>694</v>
      </c>
      <c r="P31" s="44">
        <v>854</v>
      </c>
      <c r="Q31" s="44" t="s">
        <v>43</v>
      </c>
      <c r="R31" s="1"/>
      <c r="S31" s="8">
        <v>559</v>
      </c>
      <c r="T31" s="8">
        <v>680</v>
      </c>
      <c r="U31" s="7" t="s">
        <v>43</v>
      </c>
      <c r="V31" s="8">
        <v>643</v>
      </c>
      <c r="W31" s="8">
        <v>793</v>
      </c>
      <c r="X31" s="49" t="s">
        <v>43</v>
      </c>
      <c r="Y31" s="56">
        <f t="shared" si="19"/>
        <v>-23</v>
      </c>
      <c r="Z31" s="7">
        <f t="shared" si="20"/>
        <v>-58</v>
      </c>
      <c r="AA31" s="7" t="e">
        <f t="shared" si="21"/>
        <v>#VALUE!</v>
      </c>
      <c r="AB31" s="7">
        <f t="shared" si="22"/>
        <v>-51</v>
      </c>
      <c r="AC31" s="7">
        <f t="shared" si="23"/>
        <v>-61</v>
      </c>
      <c r="AD31" s="7" t="e">
        <f t="shared" si="24"/>
        <v>#VALUE!</v>
      </c>
      <c r="BG31" s="103"/>
      <c r="BH31" s="12"/>
      <c r="BI31" s="12"/>
      <c r="BJ31" s="12"/>
      <c r="BK31" s="12"/>
      <c r="BL31" s="12"/>
      <c r="BM31" s="12"/>
      <c r="BO31" s="12"/>
      <c r="BP31" s="12"/>
      <c r="BQ31" s="12"/>
      <c r="BR31" s="12"/>
      <c r="BS31" s="12"/>
      <c r="BT31" s="12"/>
      <c r="BU31" s="108"/>
      <c r="BV31" s="108"/>
      <c r="BW31" s="108"/>
      <c r="BX31" s="108"/>
      <c r="BY31" s="108"/>
      <c r="BZ31" s="108"/>
      <c r="CA31" s="108"/>
    </row>
    <row r="32" spans="1:79" s="13" customFormat="1" ht="15" hidden="1" customHeight="1" x14ac:dyDescent="0.35">
      <c r="A32" s="42">
        <v>43991</v>
      </c>
      <c r="B32" s="43" t="s">
        <v>44</v>
      </c>
      <c r="C32" s="44" t="s">
        <v>76</v>
      </c>
      <c r="D32" s="44" t="s">
        <v>77</v>
      </c>
      <c r="E32" s="44">
        <v>224014</v>
      </c>
      <c r="F32" s="44" t="s">
        <v>78</v>
      </c>
      <c r="G32" s="44">
        <v>224019</v>
      </c>
      <c r="H32" s="44">
        <v>1</v>
      </c>
      <c r="I32" s="44"/>
      <c r="J32" s="44"/>
      <c r="K32" s="43"/>
      <c r="L32" s="44">
        <v>349</v>
      </c>
      <c r="M32" s="44">
        <v>396</v>
      </c>
      <c r="N32" s="44" t="s">
        <v>43</v>
      </c>
      <c r="O32" s="44">
        <v>416</v>
      </c>
      <c r="P32" s="44">
        <v>420</v>
      </c>
      <c r="Q32" s="44" t="s">
        <v>43</v>
      </c>
      <c r="R32" s="1"/>
      <c r="S32" s="17">
        <v>392</v>
      </c>
      <c r="T32" s="14">
        <v>396</v>
      </c>
      <c r="U32" s="7" t="s">
        <v>43</v>
      </c>
      <c r="V32" s="17">
        <v>420</v>
      </c>
      <c r="W32" s="14">
        <v>420</v>
      </c>
      <c r="X32" s="49" t="s">
        <v>43</v>
      </c>
      <c r="Y32" s="56">
        <f t="shared" si="19"/>
        <v>43</v>
      </c>
      <c r="Z32" s="7">
        <f t="shared" si="20"/>
        <v>0</v>
      </c>
      <c r="AA32" s="7" t="e">
        <f t="shared" si="21"/>
        <v>#VALUE!</v>
      </c>
      <c r="AB32" s="7">
        <f t="shared" si="22"/>
        <v>4</v>
      </c>
      <c r="AC32" s="7">
        <f t="shared" si="23"/>
        <v>0</v>
      </c>
      <c r="AD32" s="7" t="e">
        <f t="shared" si="24"/>
        <v>#VALUE!</v>
      </c>
      <c r="BG32" s="103"/>
      <c r="BH32" s="12"/>
      <c r="BI32" s="12"/>
      <c r="BJ32" s="12"/>
      <c r="BK32" s="12"/>
      <c r="BL32" s="12"/>
      <c r="BM32" s="12"/>
      <c r="BO32" s="12"/>
      <c r="BP32" s="12"/>
      <c r="BQ32" s="12"/>
      <c r="BR32" s="12"/>
      <c r="BS32" s="12"/>
      <c r="BT32" s="12"/>
      <c r="BU32" s="108"/>
      <c r="BV32" s="108"/>
      <c r="BW32" s="108"/>
      <c r="BX32" s="108"/>
      <c r="BY32" s="108"/>
      <c r="BZ32" s="108"/>
      <c r="CA32" s="108"/>
    </row>
    <row r="33" spans="1:79" s="13" customFormat="1" ht="15" hidden="1" customHeight="1" x14ac:dyDescent="0.35">
      <c r="A33" s="42">
        <v>43991</v>
      </c>
      <c r="B33" s="43" t="s">
        <v>44</v>
      </c>
      <c r="C33" s="44" t="s">
        <v>79</v>
      </c>
      <c r="D33" s="44" t="s">
        <v>80</v>
      </c>
      <c r="E33" s="44">
        <v>200018</v>
      </c>
      <c r="F33" s="44" t="s">
        <v>81</v>
      </c>
      <c r="G33" s="44">
        <v>224118</v>
      </c>
      <c r="H33" s="44">
        <v>1</v>
      </c>
      <c r="I33" s="44"/>
      <c r="J33" s="44"/>
      <c r="K33" s="43"/>
      <c r="L33" s="44">
        <v>1296</v>
      </c>
      <c r="M33" s="44">
        <v>1428</v>
      </c>
      <c r="N33" s="44" t="s">
        <v>43</v>
      </c>
      <c r="O33" s="44">
        <v>1476</v>
      </c>
      <c r="P33" s="44">
        <v>1644</v>
      </c>
      <c r="Q33" s="44" t="s">
        <v>43</v>
      </c>
      <c r="R33" s="1"/>
      <c r="S33" s="8">
        <v>796</v>
      </c>
      <c r="T33" s="8">
        <v>796</v>
      </c>
      <c r="U33" s="7" t="s">
        <v>43</v>
      </c>
      <c r="V33" s="8">
        <v>796</v>
      </c>
      <c r="W33" s="8">
        <v>796</v>
      </c>
      <c r="X33" s="49" t="s">
        <v>43</v>
      </c>
      <c r="Y33" s="56">
        <f t="shared" si="19"/>
        <v>-500</v>
      </c>
      <c r="Z33" s="7">
        <f t="shared" si="20"/>
        <v>-632</v>
      </c>
      <c r="AA33" s="7" t="e">
        <f t="shared" si="21"/>
        <v>#VALUE!</v>
      </c>
      <c r="AB33" s="7">
        <f t="shared" si="22"/>
        <v>-680</v>
      </c>
      <c r="AC33" s="7">
        <f t="shared" si="23"/>
        <v>-848</v>
      </c>
      <c r="AD33" s="7" t="e">
        <f t="shared" si="24"/>
        <v>#VALUE!</v>
      </c>
      <c r="BG33" s="103"/>
      <c r="BH33" s="12"/>
      <c r="BI33" s="12"/>
      <c r="BJ33" s="12"/>
      <c r="BK33" s="12"/>
      <c r="BL33" s="12"/>
      <c r="BM33" s="12"/>
      <c r="BO33" s="12"/>
      <c r="BP33" s="12"/>
      <c r="BQ33" s="12"/>
      <c r="BR33" s="12"/>
      <c r="BS33" s="12"/>
      <c r="BT33" s="12"/>
      <c r="BU33" s="108"/>
      <c r="BV33" s="108"/>
      <c r="BW33" s="108"/>
      <c r="BX33" s="108"/>
      <c r="BY33" s="108"/>
      <c r="BZ33" s="108"/>
      <c r="CA33" s="108"/>
    </row>
    <row r="34" spans="1:79" ht="15" hidden="1" customHeight="1" x14ac:dyDescent="0.35">
      <c r="A34" s="9"/>
      <c r="B34" s="9"/>
      <c r="C34" s="10"/>
      <c r="D34" s="10"/>
      <c r="E34" s="10"/>
      <c r="F34" s="189"/>
      <c r="G34" s="190"/>
      <c r="H34" s="191"/>
      <c r="I34" s="23" t="s">
        <v>142</v>
      </c>
      <c r="J34" s="24"/>
      <c r="K34" s="24"/>
      <c r="L34" s="25"/>
      <c r="M34" s="10"/>
      <c r="N34" s="10"/>
      <c r="O34" s="10"/>
      <c r="P34" s="10"/>
      <c r="Q34" s="10"/>
      <c r="R34" s="9"/>
      <c r="S34" s="9"/>
      <c r="T34" s="9"/>
      <c r="U34" s="9"/>
      <c r="V34" s="9"/>
      <c r="W34" s="9"/>
      <c r="X34" s="50"/>
      <c r="Y34" s="57"/>
      <c r="Z34" s="9"/>
      <c r="AA34" s="9"/>
      <c r="AB34" s="9"/>
      <c r="AC34" s="9"/>
      <c r="AD34" s="9"/>
      <c r="AE34" s="9"/>
      <c r="AF34" s="9"/>
      <c r="AG34" s="9"/>
      <c r="AH34" s="9"/>
      <c r="AI34" s="9"/>
      <c r="BT34" s="12"/>
      <c r="CA34" s="108"/>
    </row>
    <row r="35" spans="1:79" ht="15" hidden="1" customHeight="1" x14ac:dyDescent="0.35">
      <c r="A35" s="22" t="s">
        <v>163</v>
      </c>
      <c r="B35" s="9"/>
      <c r="C35" s="10"/>
      <c r="D35" s="10"/>
      <c r="E35" s="10"/>
      <c r="F35" s="192"/>
      <c r="G35" s="193"/>
      <c r="H35" s="194"/>
      <c r="I35" s="26"/>
      <c r="J35" s="27"/>
      <c r="K35" s="27"/>
      <c r="L35" s="28"/>
      <c r="M35" s="10"/>
      <c r="N35" s="10"/>
      <c r="O35" s="10"/>
      <c r="P35" s="10"/>
      <c r="Q35" s="10"/>
      <c r="R35" s="9"/>
      <c r="S35" s="9"/>
      <c r="T35" s="9"/>
      <c r="U35" s="9"/>
      <c r="V35" s="9"/>
      <c r="W35" s="9"/>
      <c r="X35" s="50"/>
      <c r="Y35" s="57"/>
      <c r="Z35" s="9"/>
      <c r="AA35" s="9"/>
      <c r="AB35" s="9"/>
      <c r="AC35" s="9"/>
      <c r="AD35" s="9"/>
      <c r="AE35" s="9"/>
      <c r="AF35" s="9"/>
      <c r="AG35" s="9"/>
      <c r="AH35" s="9"/>
      <c r="AI35" s="9"/>
      <c r="BT35" s="12"/>
      <c r="CA35" s="108"/>
    </row>
    <row r="36" spans="1:79" ht="15" hidden="1" customHeight="1" x14ac:dyDescent="0.35">
      <c r="A36" s="42">
        <v>44096</v>
      </c>
      <c r="B36" s="43" t="s">
        <v>17</v>
      </c>
      <c r="C36" s="44">
        <v>1401</v>
      </c>
      <c r="D36" s="44" t="s">
        <v>18</v>
      </c>
      <c r="E36" s="44">
        <v>228110</v>
      </c>
      <c r="F36" s="44" t="s">
        <v>19</v>
      </c>
      <c r="G36" s="44">
        <v>228197</v>
      </c>
      <c r="H36" s="44">
        <v>1</v>
      </c>
      <c r="I36" s="44"/>
      <c r="J36" s="44"/>
      <c r="K36" s="43"/>
      <c r="L36" s="44">
        <v>198</v>
      </c>
      <c r="M36" s="44">
        <v>218</v>
      </c>
      <c r="N36" s="44">
        <v>251</v>
      </c>
      <c r="O36" s="44">
        <v>244</v>
      </c>
      <c r="P36" s="44">
        <v>280</v>
      </c>
      <c r="Q36" s="44">
        <v>322</v>
      </c>
      <c r="S36" s="5">
        <v>150</v>
      </c>
      <c r="T36" s="7">
        <v>218</v>
      </c>
      <c r="U36" s="7">
        <v>251</v>
      </c>
      <c r="V36" s="5">
        <v>208</v>
      </c>
      <c r="W36" s="7">
        <v>280</v>
      </c>
      <c r="X36" s="49">
        <v>322</v>
      </c>
      <c r="Y36" s="56">
        <f t="shared" ref="Y36" si="25">S36-L36</f>
        <v>-48</v>
      </c>
      <c r="Z36" s="7">
        <f t="shared" ref="Z36" si="26">T36-M36</f>
        <v>0</v>
      </c>
      <c r="AA36" s="7">
        <f t="shared" ref="AA36" si="27">U36-N36</f>
        <v>0</v>
      </c>
      <c r="AB36" s="7">
        <f t="shared" ref="AB36" si="28">V36-O36</f>
        <v>-36</v>
      </c>
      <c r="AC36" s="7">
        <f t="shared" ref="AC36" si="29">W36-P36</f>
        <v>0</v>
      </c>
      <c r="AD36" s="7">
        <f t="shared" ref="AD36" si="30">X36-Q36</f>
        <v>0</v>
      </c>
      <c r="BT36" s="12"/>
      <c r="CA36" s="108"/>
    </row>
    <row r="37" spans="1:79" ht="15" hidden="1" customHeight="1" x14ac:dyDescent="0.35">
      <c r="A37" s="42">
        <v>44096</v>
      </c>
      <c r="B37" s="43" t="s">
        <v>17</v>
      </c>
      <c r="C37" s="44">
        <v>1404</v>
      </c>
      <c r="D37" s="44" t="s">
        <v>20</v>
      </c>
      <c r="E37" s="44">
        <v>228500</v>
      </c>
      <c r="F37" s="44" t="s">
        <v>24</v>
      </c>
      <c r="G37" s="44">
        <v>228404</v>
      </c>
      <c r="H37" s="44">
        <v>1</v>
      </c>
      <c r="I37" s="44"/>
      <c r="J37" s="44"/>
      <c r="K37" s="43"/>
      <c r="L37" s="44">
        <v>315</v>
      </c>
      <c r="M37" s="44">
        <v>400</v>
      </c>
      <c r="N37" s="44">
        <v>460</v>
      </c>
      <c r="O37" s="44">
        <v>378</v>
      </c>
      <c r="P37" s="44">
        <v>463</v>
      </c>
      <c r="Q37" s="44">
        <v>486</v>
      </c>
      <c r="S37" s="7">
        <v>315</v>
      </c>
      <c r="T37" s="7">
        <v>400</v>
      </c>
      <c r="U37" s="7">
        <v>460</v>
      </c>
      <c r="V37" s="7">
        <v>378</v>
      </c>
      <c r="W37" s="6">
        <v>467</v>
      </c>
      <c r="X37" s="51">
        <v>537</v>
      </c>
      <c r="Y37" s="56">
        <f t="shared" ref="Y37:Y84" si="31">S37-L37</f>
        <v>0</v>
      </c>
      <c r="Z37" s="7">
        <f t="shared" ref="Z37:Z84" si="32">T37-M37</f>
        <v>0</v>
      </c>
      <c r="AA37" s="7">
        <f t="shared" ref="AA37:AA84" si="33">U37-N37</f>
        <v>0</v>
      </c>
      <c r="AB37" s="7">
        <f t="shared" ref="AB37:AB84" si="34">V37-O37</f>
        <v>0</v>
      </c>
      <c r="AC37" s="7">
        <f t="shared" ref="AC37:AC84" si="35">W37-P37</f>
        <v>4</v>
      </c>
      <c r="AD37" s="7">
        <f t="shared" ref="AD37:AD84" si="36">X37-Q37</f>
        <v>51</v>
      </c>
      <c r="BT37" s="12"/>
      <c r="CA37" s="108"/>
    </row>
    <row r="38" spans="1:79" ht="15" hidden="1" customHeight="1" x14ac:dyDescent="0.35">
      <c r="A38" s="42">
        <v>44096</v>
      </c>
      <c r="B38" s="43" t="s">
        <v>17</v>
      </c>
      <c r="C38" s="44">
        <v>1405</v>
      </c>
      <c r="D38" s="44" t="s">
        <v>89</v>
      </c>
      <c r="E38" s="44">
        <v>228314</v>
      </c>
      <c r="F38" s="44" t="s">
        <v>144</v>
      </c>
      <c r="G38" s="44">
        <v>228211</v>
      </c>
      <c r="H38" s="44">
        <v>1</v>
      </c>
      <c r="I38" s="44"/>
      <c r="J38" s="44"/>
      <c r="K38" s="43"/>
      <c r="L38" s="44">
        <v>390</v>
      </c>
      <c r="M38" s="44">
        <v>478</v>
      </c>
      <c r="N38" s="44">
        <v>549</v>
      </c>
      <c r="O38" s="44">
        <v>449</v>
      </c>
      <c r="P38" s="44">
        <v>478</v>
      </c>
      <c r="Q38" s="44">
        <v>549</v>
      </c>
      <c r="S38" s="5">
        <v>380</v>
      </c>
      <c r="T38" s="5">
        <v>445</v>
      </c>
      <c r="U38" s="5">
        <v>512</v>
      </c>
      <c r="V38" s="5">
        <v>434</v>
      </c>
      <c r="W38" s="7">
        <v>478</v>
      </c>
      <c r="X38" s="49">
        <v>549</v>
      </c>
      <c r="Y38" s="56">
        <f t="shared" si="31"/>
        <v>-10</v>
      </c>
      <c r="Z38" s="7">
        <f t="shared" si="32"/>
        <v>-33</v>
      </c>
      <c r="AA38" s="7">
        <f t="shared" si="33"/>
        <v>-37</v>
      </c>
      <c r="AB38" s="7">
        <f t="shared" si="34"/>
        <v>-15</v>
      </c>
      <c r="AC38" s="7">
        <f t="shared" si="35"/>
        <v>0</v>
      </c>
      <c r="AD38" s="7">
        <f t="shared" si="36"/>
        <v>0</v>
      </c>
      <c r="BT38" s="12"/>
      <c r="CA38" s="108"/>
    </row>
    <row r="39" spans="1:79" ht="15" hidden="1" customHeight="1" x14ac:dyDescent="0.35">
      <c r="A39" s="42">
        <v>44096</v>
      </c>
      <c r="B39" s="43" t="s">
        <v>17</v>
      </c>
      <c r="C39" s="44">
        <v>1409</v>
      </c>
      <c r="D39" s="44" t="s">
        <v>90</v>
      </c>
      <c r="E39" s="44">
        <v>228500</v>
      </c>
      <c r="F39" s="44" t="s">
        <v>20</v>
      </c>
      <c r="G39" s="44">
        <v>228502</v>
      </c>
      <c r="H39" s="44">
        <v>1</v>
      </c>
      <c r="I39" s="44"/>
      <c r="J39" s="44"/>
      <c r="K39" s="43"/>
      <c r="L39" s="44">
        <v>390</v>
      </c>
      <c r="M39" s="44">
        <v>478</v>
      </c>
      <c r="N39" s="44">
        <v>549</v>
      </c>
      <c r="O39" s="44">
        <v>449</v>
      </c>
      <c r="P39" s="44">
        <v>478</v>
      </c>
      <c r="Q39" s="44">
        <v>549</v>
      </c>
      <c r="S39" s="6">
        <v>392</v>
      </c>
      <c r="T39" s="7">
        <v>478</v>
      </c>
      <c r="U39" s="5">
        <v>540</v>
      </c>
      <c r="V39" s="6">
        <v>451</v>
      </c>
      <c r="W39" s="7">
        <v>478</v>
      </c>
      <c r="X39" s="49">
        <v>549</v>
      </c>
      <c r="Y39" s="56">
        <f t="shared" si="31"/>
        <v>2</v>
      </c>
      <c r="Z39" s="7">
        <f t="shared" si="32"/>
        <v>0</v>
      </c>
      <c r="AA39" s="7">
        <f t="shared" si="33"/>
        <v>-9</v>
      </c>
      <c r="AB39" s="7">
        <f t="shared" si="34"/>
        <v>2</v>
      </c>
      <c r="AC39" s="7">
        <f t="shared" si="35"/>
        <v>0</v>
      </c>
      <c r="AD39" s="7">
        <f t="shared" si="36"/>
        <v>0</v>
      </c>
      <c r="BT39" s="12"/>
      <c r="CA39" s="108"/>
    </row>
    <row r="40" spans="1:79" ht="15" hidden="1" customHeight="1" x14ac:dyDescent="0.35">
      <c r="A40" s="42">
        <v>44096</v>
      </c>
      <c r="B40" s="43" t="s">
        <v>17</v>
      </c>
      <c r="C40" s="44">
        <v>1415</v>
      </c>
      <c r="D40" s="44" t="s">
        <v>91</v>
      </c>
      <c r="E40" s="44">
        <v>228262</v>
      </c>
      <c r="F40" s="44" t="s">
        <v>145</v>
      </c>
      <c r="G40" s="44">
        <v>228253</v>
      </c>
      <c r="H40" s="44">
        <v>1</v>
      </c>
      <c r="I40" s="44"/>
      <c r="J40" s="44"/>
      <c r="K40" s="43"/>
      <c r="L40" s="44">
        <v>390</v>
      </c>
      <c r="M40" s="44">
        <v>478</v>
      </c>
      <c r="N40" s="44">
        <v>549</v>
      </c>
      <c r="O40" s="44">
        <v>449</v>
      </c>
      <c r="P40" s="44">
        <v>478</v>
      </c>
      <c r="Q40" s="44">
        <v>549</v>
      </c>
      <c r="S40" s="6">
        <v>392</v>
      </c>
      <c r="T40" s="7">
        <v>478</v>
      </c>
      <c r="U40" s="5">
        <v>540</v>
      </c>
      <c r="V40" s="5">
        <v>448</v>
      </c>
      <c r="W40" s="7">
        <v>478</v>
      </c>
      <c r="X40" s="49">
        <v>549</v>
      </c>
      <c r="Y40" s="56">
        <f t="shared" si="31"/>
        <v>2</v>
      </c>
      <c r="Z40" s="7">
        <f t="shared" si="32"/>
        <v>0</v>
      </c>
      <c r="AA40" s="7">
        <f t="shared" si="33"/>
        <v>-9</v>
      </c>
      <c r="AB40" s="7">
        <f t="shared" si="34"/>
        <v>-1</v>
      </c>
      <c r="AC40" s="7">
        <f t="shared" si="35"/>
        <v>0</v>
      </c>
      <c r="AD40" s="7">
        <f t="shared" si="36"/>
        <v>0</v>
      </c>
      <c r="BT40" s="12"/>
      <c r="CA40" s="108"/>
    </row>
    <row r="41" spans="1:79" ht="15" hidden="1" customHeight="1" x14ac:dyDescent="0.35">
      <c r="A41" s="42">
        <v>44096</v>
      </c>
      <c r="B41" s="43" t="s">
        <v>17</v>
      </c>
      <c r="C41" s="44">
        <v>1416</v>
      </c>
      <c r="D41" s="44" t="s">
        <v>91</v>
      </c>
      <c r="E41" s="44">
        <v>228262</v>
      </c>
      <c r="F41" s="44" t="s">
        <v>92</v>
      </c>
      <c r="G41" s="44">
        <v>228210</v>
      </c>
      <c r="H41" s="44">
        <v>1</v>
      </c>
      <c r="I41" s="44"/>
      <c r="J41" s="44"/>
      <c r="K41" s="43"/>
      <c r="L41" s="44">
        <v>390</v>
      </c>
      <c r="M41" s="44">
        <v>478</v>
      </c>
      <c r="N41" s="44">
        <v>549</v>
      </c>
      <c r="O41" s="44">
        <v>449</v>
      </c>
      <c r="P41" s="44">
        <v>478</v>
      </c>
      <c r="Q41" s="44">
        <v>549</v>
      </c>
      <c r="S41" s="6">
        <v>392</v>
      </c>
      <c r="T41" s="7">
        <v>478</v>
      </c>
      <c r="U41" s="5">
        <v>540</v>
      </c>
      <c r="V41" s="5">
        <v>448</v>
      </c>
      <c r="W41" s="7">
        <v>478</v>
      </c>
      <c r="X41" s="49">
        <v>549</v>
      </c>
      <c r="Y41" s="56">
        <f t="shared" si="31"/>
        <v>2</v>
      </c>
      <c r="Z41" s="7">
        <f t="shared" si="32"/>
        <v>0</v>
      </c>
      <c r="AA41" s="7">
        <f t="shared" si="33"/>
        <v>-9</v>
      </c>
      <c r="AB41" s="7">
        <f t="shared" si="34"/>
        <v>-1</v>
      </c>
      <c r="AC41" s="7">
        <f t="shared" si="35"/>
        <v>0</v>
      </c>
      <c r="AD41" s="7">
        <f t="shared" si="36"/>
        <v>0</v>
      </c>
      <c r="BT41" s="12"/>
      <c r="CA41" s="108"/>
    </row>
    <row r="42" spans="1:79" ht="15" hidden="1" customHeight="1" x14ac:dyDescent="0.35">
      <c r="A42" s="42">
        <v>44096</v>
      </c>
      <c r="B42" s="43" t="s">
        <v>17</v>
      </c>
      <c r="C42" s="44">
        <v>1418</v>
      </c>
      <c r="D42" s="44" t="s">
        <v>21</v>
      </c>
      <c r="E42" s="44">
        <v>227913</v>
      </c>
      <c r="F42" s="44" t="s">
        <v>146</v>
      </c>
      <c r="G42" s="44">
        <v>227902</v>
      </c>
      <c r="H42" s="44">
        <v>1</v>
      </c>
      <c r="I42" s="44"/>
      <c r="J42" s="44"/>
      <c r="K42" s="43"/>
      <c r="L42" s="44">
        <v>390</v>
      </c>
      <c r="M42" s="44">
        <v>478</v>
      </c>
      <c r="N42" s="44">
        <v>549</v>
      </c>
      <c r="O42" s="44">
        <v>449</v>
      </c>
      <c r="P42" s="44">
        <v>478</v>
      </c>
      <c r="Q42" s="44">
        <v>549</v>
      </c>
      <c r="S42" s="5">
        <v>377</v>
      </c>
      <c r="T42" s="7">
        <v>478</v>
      </c>
      <c r="U42" s="7">
        <v>549</v>
      </c>
      <c r="V42" s="6">
        <v>451</v>
      </c>
      <c r="W42" s="7">
        <v>478</v>
      </c>
      <c r="X42" s="49">
        <v>549</v>
      </c>
      <c r="Y42" s="56">
        <f t="shared" si="31"/>
        <v>-13</v>
      </c>
      <c r="Z42" s="7">
        <f t="shared" si="32"/>
        <v>0</v>
      </c>
      <c r="AA42" s="7">
        <f t="shared" si="33"/>
        <v>0</v>
      </c>
      <c r="AB42" s="7">
        <f t="shared" si="34"/>
        <v>2</v>
      </c>
      <c r="AC42" s="7">
        <f t="shared" si="35"/>
        <v>0</v>
      </c>
      <c r="AD42" s="7">
        <f t="shared" si="36"/>
        <v>0</v>
      </c>
      <c r="BT42" s="12"/>
      <c r="CA42" s="108"/>
    </row>
    <row r="43" spans="1:79" ht="15" hidden="1" customHeight="1" x14ac:dyDescent="0.35">
      <c r="A43" s="42">
        <v>44096</v>
      </c>
      <c r="B43" s="43" t="s">
        <v>17</v>
      </c>
      <c r="C43" s="44">
        <v>1419</v>
      </c>
      <c r="D43" s="44" t="s">
        <v>92</v>
      </c>
      <c r="E43" s="44">
        <v>228210</v>
      </c>
      <c r="F43" s="44" t="s">
        <v>108</v>
      </c>
      <c r="G43" s="44">
        <v>228709</v>
      </c>
      <c r="H43" s="44">
        <v>1</v>
      </c>
      <c r="I43" s="44"/>
      <c r="J43" s="44"/>
      <c r="K43" s="43"/>
      <c r="L43" s="44">
        <v>390</v>
      </c>
      <c r="M43" s="44">
        <v>478</v>
      </c>
      <c r="N43" s="44">
        <v>549</v>
      </c>
      <c r="O43" s="44">
        <v>449</v>
      </c>
      <c r="P43" s="44">
        <v>478</v>
      </c>
      <c r="Q43" s="44">
        <v>549</v>
      </c>
      <c r="S43" s="6">
        <v>392</v>
      </c>
      <c r="T43" s="7">
        <v>478</v>
      </c>
      <c r="U43" s="5">
        <v>540</v>
      </c>
      <c r="V43" s="6">
        <v>451</v>
      </c>
      <c r="W43" s="7">
        <v>478</v>
      </c>
      <c r="X43" s="49">
        <v>549</v>
      </c>
      <c r="Y43" s="56">
        <f t="shared" si="31"/>
        <v>2</v>
      </c>
      <c r="Z43" s="7">
        <f t="shared" si="32"/>
        <v>0</v>
      </c>
      <c r="AA43" s="7">
        <f t="shared" si="33"/>
        <v>-9</v>
      </c>
      <c r="AB43" s="7">
        <f t="shared" si="34"/>
        <v>2</v>
      </c>
      <c r="AC43" s="7">
        <f t="shared" si="35"/>
        <v>0</v>
      </c>
      <c r="AD43" s="7">
        <f t="shared" si="36"/>
        <v>0</v>
      </c>
      <c r="BT43" s="12"/>
      <c r="CA43" s="108"/>
    </row>
    <row r="44" spans="1:79" ht="15" hidden="1" customHeight="1" x14ac:dyDescent="0.35">
      <c r="A44" s="42">
        <v>44096</v>
      </c>
      <c r="B44" s="43" t="s">
        <v>17</v>
      </c>
      <c r="C44" s="44">
        <v>1420</v>
      </c>
      <c r="D44" s="44" t="s">
        <v>93</v>
      </c>
      <c r="E44" s="44">
        <v>228482</v>
      </c>
      <c r="F44" s="44" t="s">
        <v>24</v>
      </c>
      <c r="G44" s="44">
        <v>228404</v>
      </c>
      <c r="H44" s="44">
        <v>1</v>
      </c>
      <c r="I44" s="44"/>
      <c r="J44" s="44"/>
      <c r="K44" s="43"/>
      <c r="L44" s="44">
        <v>331</v>
      </c>
      <c r="M44" s="44">
        <v>331</v>
      </c>
      <c r="N44" s="44">
        <v>380</v>
      </c>
      <c r="O44" s="44">
        <v>405</v>
      </c>
      <c r="P44" s="44">
        <v>405</v>
      </c>
      <c r="Q44" s="44">
        <v>465</v>
      </c>
      <c r="S44" s="5">
        <v>220</v>
      </c>
      <c r="T44" s="5">
        <v>287</v>
      </c>
      <c r="U44" s="5">
        <v>330</v>
      </c>
      <c r="V44" s="5">
        <v>264</v>
      </c>
      <c r="W44" s="5">
        <v>336</v>
      </c>
      <c r="X44" s="52">
        <v>386</v>
      </c>
      <c r="Y44" s="56">
        <f t="shared" si="31"/>
        <v>-111</v>
      </c>
      <c r="Z44" s="7">
        <f t="shared" si="32"/>
        <v>-44</v>
      </c>
      <c r="AA44" s="7">
        <f t="shared" si="33"/>
        <v>-50</v>
      </c>
      <c r="AB44" s="7">
        <f t="shared" si="34"/>
        <v>-141</v>
      </c>
      <c r="AC44" s="7">
        <f t="shared" si="35"/>
        <v>-69</v>
      </c>
      <c r="AD44" s="7">
        <f t="shared" si="36"/>
        <v>-79</v>
      </c>
      <c r="BT44" s="12"/>
      <c r="CA44" s="108"/>
    </row>
    <row r="45" spans="1:79" ht="15" hidden="1" customHeight="1" x14ac:dyDescent="0.35">
      <c r="A45" s="42">
        <v>44096</v>
      </c>
      <c r="B45" s="43" t="s">
        <v>17</v>
      </c>
      <c r="C45" s="44">
        <v>1421</v>
      </c>
      <c r="D45" s="44" t="s">
        <v>90</v>
      </c>
      <c r="E45" s="44">
        <v>228503</v>
      </c>
      <c r="F45" s="44" t="s">
        <v>94</v>
      </c>
      <c r="G45" s="44">
        <v>227901</v>
      </c>
      <c r="H45" s="44">
        <v>1</v>
      </c>
      <c r="I45" s="44"/>
      <c r="J45" s="44"/>
      <c r="K45" s="43"/>
      <c r="L45" s="44">
        <v>358</v>
      </c>
      <c r="M45" s="44">
        <v>432</v>
      </c>
      <c r="N45" s="44">
        <v>445</v>
      </c>
      <c r="O45" s="44">
        <v>418</v>
      </c>
      <c r="P45" s="44">
        <v>464</v>
      </c>
      <c r="Q45" s="44">
        <v>478</v>
      </c>
      <c r="S45" s="7">
        <v>358</v>
      </c>
      <c r="T45" s="5">
        <v>431</v>
      </c>
      <c r="U45" s="5">
        <v>392</v>
      </c>
      <c r="V45" s="7">
        <v>418</v>
      </c>
      <c r="W45" s="5">
        <v>463</v>
      </c>
      <c r="X45" s="49">
        <v>478</v>
      </c>
      <c r="Y45" s="56">
        <f t="shared" si="31"/>
        <v>0</v>
      </c>
      <c r="Z45" s="7">
        <f t="shared" si="32"/>
        <v>-1</v>
      </c>
      <c r="AA45" s="7">
        <f t="shared" si="33"/>
        <v>-53</v>
      </c>
      <c r="AB45" s="7">
        <f t="shared" si="34"/>
        <v>0</v>
      </c>
      <c r="AC45" s="7">
        <f t="shared" si="35"/>
        <v>-1</v>
      </c>
      <c r="AD45" s="7">
        <f t="shared" si="36"/>
        <v>0</v>
      </c>
      <c r="BT45" s="12"/>
      <c r="CA45" s="108"/>
    </row>
    <row r="46" spans="1:79" ht="15" hidden="1" customHeight="1" x14ac:dyDescent="0.35">
      <c r="A46" s="42">
        <v>44096</v>
      </c>
      <c r="B46" s="43" t="s">
        <v>17</v>
      </c>
      <c r="C46" s="44">
        <v>1422</v>
      </c>
      <c r="D46" s="44" t="s">
        <v>94</v>
      </c>
      <c r="E46" s="44">
        <v>227901</v>
      </c>
      <c r="F46" s="44" t="s">
        <v>147</v>
      </c>
      <c r="G46" s="44">
        <v>227949</v>
      </c>
      <c r="H46" s="44">
        <v>1</v>
      </c>
      <c r="I46" s="44"/>
      <c r="J46" s="44"/>
      <c r="K46" s="43"/>
      <c r="L46" s="44">
        <v>392</v>
      </c>
      <c r="M46" s="44">
        <v>478</v>
      </c>
      <c r="N46" s="44">
        <v>540</v>
      </c>
      <c r="O46" s="44">
        <v>451</v>
      </c>
      <c r="P46" s="44">
        <v>478</v>
      </c>
      <c r="Q46" s="44">
        <v>549</v>
      </c>
      <c r="S46" s="7">
        <v>392</v>
      </c>
      <c r="T46" s="7">
        <v>478</v>
      </c>
      <c r="U46" s="7">
        <v>540</v>
      </c>
      <c r="V46" s="7">
        <v>451</v>
      </c>
      <c r="W46" s="7">
        <v>478</v>
      </c>
      <c r="X46" s="49">
        <v>549</v>
      </c>
      <c r="Y46" s="56">
        <f t="shared" si="31"/>
        <v>0</v>
      </c>
      <c r="Z46" s="7">
        <f t="shared" si="32"/>
        <v>0</v>
      </c>
      <c r="AA46" s="7">
        <f t="shared" si="33"/>
        <v>0</v>
      </c>
      <c r="AB46" s="7">
        <f t="shared" si="34"/>
        <v>0</v>
      </c>
      <c r="AC46" s="7">
        <f t="shared" si="35"/>
        <v>0</v>
      </c>
      <c r="AD46" s="7">
        <f t="shared" si="36"/>
        <v>0</v>
      </c>
      <c r="BT46" s="12"/>
      <c r="CA46" s="108"/>
    </row>
    <row r="47" spans="1:79" ht="15" hidden="1" customHeight="1" x14ac:dyDescent="0.35">
      <c r="A47" s="42">
        <v>44096</v>
      </c>
      <c r="B47" s="43" t="s">
        <v>17</v>
      </c>
      <c r="C47" s="44">
        <v>1423</v>
      </c>
      <c r="D47" s="44" t="s">
        <v>148</v>
      </c>
      <c r="E47" s="44">
        <v>227903</v>
      </c>
      <c r="F47" s="44" t="s">
        <v>146</v>
      </c>
      <c r="G47" s="44">
        <v>227902</v>
      </c>
      <c r="H47" s="44">
        <v>1</v>
      </c>
      <c r="I47" s="44"/>
      <c r="J47" s="44"/>
      <c r="K47" s="43"/>
      <c r="L47" s="44">
        <v>218</v>
      </c>
      <c r="M47" s="44">
        <v>306</v>
      </c>
      <c r="N47" s="44">
        <v>352</v>
      </c>
      <c r="O47" s="44">
        <v>280</v>
      </c>
      <c r="P47" s="44">
        <v>348</v>
      </c>
      <c r="Q47" s="44">
        <v>400</v>
      </c>
      <c r="S47" s="6">
        <v>237</v>
      </c>
      <c r="T47" s="7">
        <v>306</v>
      </c>
      <c r="U47" s="5">
        <v>328</v>
      </c>
      <c r="V47" s="5">
        <v>276</v>
      </c>
      <c r="W47" s="7">
        <v>348</v>
      </c>
      <c r="X47" s="52">
        <v>374</v>
      </c>
      <c r="Y47" s="56">
        <f t="shared" si="31"/>
        <v>19</v>
      </c>
      <c r="Z47" s="7">
        <f t="shared" si="32"/>
        <v>0</v>
      </c>
      <c r="AA47" s="7">
        <f t="shared" si="33"/>
        <v>-24</v>
      </c>
      <c r="AB47" s="7">
        <f t="shared" si="34"/>
        <v>-4</v>
      </c>
      <c r="AC47" s="7">
        <f t="shared" si="35"/>
        <v>0</v>
      </c>
      <c r="AD47" s="7">
        <f t="shared" si="36"/>
        <v>-26</v>
      </c>
      <c r="BT47" s="12"/>
      <c r="CA47" s="108"/>
    </row>
    <row r="48" spans="1:79" ht="15" hidden="1" customHeight="1" x14ac:dyDescent="0.35">
      <c r="A48" s="42">
        <v>44096</v>
      </c>
      <c r="B48" s="43" t="s">
        <v>17</v>
      </c>
      <c r="C48" s="44">
        <v>1424</v>
      </c>
      <c r="D48" s="44" t="s">
        <v>149</v>
      </c>
      <c r="E48" s="44">
        <v>227904</v>
      </c>
      <c r="F48" s="44" t="s">
        <v>150</v>
      </c>
      <c r="G48" s="44">
        <v>227945</v>
      </c>
      <c r="H48" s="44">
        <v>1</v>
      </c>
      <c r="I48" s="44"/>
      <c r="J48" s="44"/>
      <c r="K48" s="43"/>
      <c r="L48" s="44">
        <v>218</v>
      </c>
      <c r="M48" s="44">
        <v>282</v>
      </c>
      <c r="N48" s="44">
        <v>324</v>
      </c>
      <c r="O48" s="44">
        <v>280</v>
      </c>
      <c r="P48" s="44">
        <v>345</v>
      </c>
      <c r="Q48" s="44">
        <v>397</v>
      </c>
      <c r="S48" s="5">
        <v>212</v>
      </c>
      <c r="T48" s="5">
        <v>279</v>
      </c>
      <c r="U48" s="5">
        <v>321</v>
      </c>
      <c r="V48" s="5">
        <v>276</v>
      </c>
      <c r="W48" s="6">
        <v>348</v>
      </c>
      <c r="X48" s="52">
        <v>374</v>
      </c>
      <c r="Y48" s="56">
        <f t="shared" si="31"/>
        <v>-6</v>
      </c>
      <c r="Z48" s="7">
        <f t="shared" si="32"/>
        <v>-3</v>
      </c>
      <c r="AA48" s="7">
        <f t="shared" si="33"/>
        <v>-3</v>
      </c>
      <c r="AB48" s="7">
        <f t="shared" si="34"/>
        <v>-4</v>
      </c>
      <c r="AC48" s="7">
        <f t="shared" si="35"/>
        <v>3</v>
      </c>
      <c r="AD48" s="7">
        <f t="shared" si="36"/>
        <v>-23</v>
      </c>
      <c r="BT48" s="12"/>
      <c r="CA48" s="108"/>
    </row>
    <row r="49" spans="1:79" ht="15" hidden="1" customHeight="1" x14ac:dyDescent="0.35">
      <c r="A49" s="42">
        <v>44096</v>
      </c>
      <c r="B49" s="43" t="s">
        <v>17</v>
      </c>
      <c r="C49" s="44">
        <v>1425</v>
      </c>
      <c r="D49" s="44" t="s">
        <v>21</v>
      </c>
      <c r="E49" s="44">
        <v>227934</v>
      </c>
      <c r="F49" s="44" t="s">
        <v>109</v>
      </c>
      <c r="G49" s="44">
        <v>227945</v>
      </c>
      <c r="H49" s="44">
        <v>1</v>
      </c>
      <c r="I49" s="44"/>
      <c r="J49" s="44"/>
      <c r="K49" s="43"/>
      <c r="L49" s="44">
        <v>315</v>
      </c>
      <c r="M49" s="44">
        <v>400</v>
      </c>
      <c r="N49" s="44">
        <v>460</v>
      </c>
      <c r="O49" s="44">
        <v>378</v>
      </c>
      <c r="P49" s="44">
        <v>467</v>
      </c>
      <c r="Q49" s="44">
        <v>537</v>
      </c>
      <c r="S49" s="6">
        <v>377</v>
      </c>
      <c r="T49" s="6">
        <v>478</v>
      </c>
      <c r="U49" s="6">
        <v>540</v>
      </c>
      <c r="V49" s="6">
        <v>451</v>
      </c>
      <c r="W49" s="6">
        <v>478</v>
      </c>
      <c r="X49" s="51">
        <v>549</v>
      </c>
      <c r="Y49" s="56">
        <f t="shared" si="31"/>
        <v>62</v>
      </c>
      <c r="Z49" s="7">
        <f t="shared" si="32"/>
        <v>78</v>
      </c>
      <c r="AA49" s="7">
        <f t="shared" si="33"/>
        <v>80</v>
      </c>
      <c r="AB49" s="7">
        <f t="shared" si="34"/>
        <v>73</v>
      </c>
      <c r="AC49" s="7">
        <f t="shared" si="35"/>
        <v>11</v>
      </c>
      <c r="AD49" s="7">
        <f t="shared" si="36"/>
        <v>12</v>
      </c>
      <c r="BT49" s="12"/>
      <c r="CA49" s="108"/>
    </row>
    <row r="50" spans="1:79" ht="15" hidden="1" customHeight="1" x14ac:dyDescent="0.35">
      <c r="A50" s="42">
        <v>44096</v>
      </c>
      <c r="B50" s="43" t="s">
        <v>17</v>
      </c>
      <c r="C50" s="44">
        <v>2301</v>
      </c>
      <c r="D50" s="44" t="s">
        <v>22</v>
      </c>
      <c r="E50" s="44">
        <v>228401</v>
      </c>
      <c r="F50" s="44" t="s">
        <v>45</v>
      </c>
      <c r="G50" s="44">
        <v>213559</v>
      </c>
      <c r="H50" s="44">
        <v>1</v>
      </c>
      <c r="I50" s="44"/>
      <c r="J50" s="44"/>
      <c r="K50" s="43"/>
      <c r="L50" s="44">
        <v>705</v>
      </c>
      <c r="M50" s="44">
        <v>725</v>
      </c>
      <c r="N50" s="44">
        <v>833</v>
      </c>
      <c r="O50" s="44">
        <v>745</v>
      </c>
      <c r="P50" s="44">
        <v>870</v>
      </c>
      <c r="Q50" s="44">
        <v>1001</v>
      </c>
      <c r="S50" s="5">
        <v>677</v>
      </c>
      <c r="T50" s="6">
        <v>796</v>
      </c>
      <c r="U50" s="6">
        <v>844</v>
      </c>
      <c r="V50" s="5">
        <v>715</v>
      </c>
      <c r="W50" s="5">
        <v>835</v>
      </c>
      <c r="X50" s="52">
        <v>891</v>
      </c>
      <c r="Y50" s="56">
        <f t="shared" si="31"/>
        <v>-28</v>
      </c>
      <c r="Z50" s="7">
        <f t="shared" si="32"/>
        <v>71</v>
      </c>
      <c r="AA50" s="7">
        <f t="shared" si="33"/>
        <v>11</v>
      </c>
      <c r="AB50" s="7">
        <f t="shared" si="34"/>
        <v>-30</v>
      </c>
      <c r="AC50" s="7">
        <f t="shared" si="35"/>
        <v>-35</v>
      </c>
      <c r="AD50" s="7">
        <f t="shared" si="36"/>
        <v>-110</v>
      </c>
      <c r="BT50" s="12"/>
      <c r="CA50" s="108"/>
    </row>
    <row r="51" spans="1:79" ht="15" hidden="1" customHeight="1" x14ac:dyDescent="0.35">
      <c r="A51" s="42">
        <v>44096</v>
      </c>
      <c r="B51" s="43" t="s">
        <v>17</v>
      </c>
      <c r="C51" s="44">
        <v>2303</v>
      </c>
      <c r="D51" s="44" t="s">
        <v>22</v>
      </c>
      <c r="E51" s="44">
        <v>228401</v>
      </c>
      <c r="F51" s="44" t="s">
        <v>151</v>
      </c>
      <c r="G51" s="44">
        <v>219121</v>
      </c>
      <c r="H51" s="44">
        <v>1</v>
      </c>
      <c r="I51" s="44"/>
      <c r="J51" s="44"/>
      <c r="K51" s="43"/>
      <c r="L51" s="44">
        <v>1199</v>
      </c>
      <c r="M51" s="44">
        <v>1553</v>
      </c>
      <c r="N51" s="44">
        <v>1786</v>
      </c>
      <c r="O51" s="44">
        <v>1495</v>
      </c>
      <c r="P51" s="44">
        <v>1756</v>
      </c>
      <c r="Q51" s="44">
        <v>2020</v>
      </c>
      <c r="S51" s="5">
        <v>796</v>
      </c>
      <c r="T51" s="5">
        <v>796</v>
      </c>
      <c r="U51" s="5">
        <v>916</v>
      </c>
      <c r="V51" s="5">
        <v>796</v>
      </c>
      <c r="W51" s="5">
        <v>796</v>
      </c>
      <c r="X51" s="52">
        <v>916</v>
      </c>
      <c r="Y51" s="56">
        <f t="shared" si="31"/>
        <v>-403</v>
      </c>
      <c r="Z51" s="7">
        <f t="shared" si="32"/>
        <v>-757</v>
      </c>
      <c r="AA51" s="7">
        <f t="shared" si="33"/>
        <v>-870</v>
      </c>
      <c r="AB51" s="7">
        <f t="shared" si="34"/>
        <v>-699</v>
      </c>
      <c r="AC51" s="7">
        <f t="shared" si="35"/>
        <v>-960</v>
      </c>
      <c r="AD51" s="7">
        <f t="shared" si="36"/>
        <v>-1104</v>
      </c>
      <c r="BT51" s="12"/>
      <c r="CA51" s="108"/>
    </row>
    <row r="52" spans="1:79" ht="15" hidden="1" customHeight="1" x14ac:dyDescent="0.35">
      <c r="A52" s="42">
        <v>44096</v>
      </c>
      <c r="B52" s="43" t="s">
        <v>17</v>
      </c>
      <c r="C52" s="44">
        <v>2304</v>
      </c>
      <c r="D52" s="44" t="s">
        <v>22</v>
      </c>
      <c r="E52" s="44">
        <v>228401</v>
      </c>
      <c r="F52" s="44" t="s">
        <v>24</v>
      </c>
      <c r="G52" s="44">
        <v>228402</v>
      </c>
      <c r="H52" s="44">
        <v>2</v>
      </c>
      <c r="I52" s="44"/>
      <c r="J52" s="44"/>
      <c r="K52" s="43"/>
      <c r="L52" s="44">
        <v>364</v>
      </c>
      <c r="M52" s="44">
        <v>446</v>
      </c>
      <c r="N52" s="44">
        <v>513</v>
      </c>
      <c r="O52" s="44">
        <v>467</v>
      </c>
      <c r="P52" s="44">
        <v>528</v>
      </c>
      <c r="Q52" s="44">
        <v>607</v>
      </c>
      <c r="S52" s="5">
        <v>331</v>
      </c>
      <c r="T52" s="7">
        <v>446</v>
      </c>
      <c r="U52" s="7">
        <v>513</v>
      </c>
      <c r="V52" s="5">
        <v>408</v>
      </c>
      <c r="W52" s="7">
        <v>528</v>
      </c>
      <c r="X52" s="49">
        <v>607</v>
      </c>
      <c r="Y52" s="56">
        <f t="shared" si="31"/>
        <v>-33</v>
      </c>
      <c r="Z52" s="7">
        <f t="shared" si="32"/>
        <v>0</v>
      </c>
      <c r="AA52" s="7">
        <f t="shared" si="33"/>
        <v>0</v>
      </c>
      <c r="AB52" s="7">
        <f t="shared" si="34"/>
        <v>-59</v>
      </c>
      <c r="AC52" s="7">
        <f t="shared" si="35"/>
        <v>0</v>
      </c>
      <c r="AD52" s="7">
        <f t="shared" si="36"/>
        <v>0</v>
      </c>
      <c r="BT52" s="12"/>
      <c r="CA52" s="108"/>
    </row>
    <row r="53" spans="1:79" ht="15" hidden="1" customHeight="1" x14ac:dyDescent="0.35">
      <c r="A53" s="42">
        <v>44096</v>
      </c>
      <c r="B53" s="43" t="s">
        <v>17</v>
      </c>
      <c r="C53" s="44">
        <v>2307</v>
      </c>
      <c r="D53" s="44" t="s">
        <v>91</v>
      </c>
      <c r="E53" s="44">
        <v>228207</v>
      </c>
      <c r="F53" s="44" t="s">
        <v>110</v>
      </c>
      <c r="G53" s="44">
        <v>228213</v>
      </c>
      <c r="H53" s="44">
        <v>1</v>
      </c>
      <c r="I53" s="44"/>
      <c r="J53" s="44"/>
      <c r="K53" s="43"/>
      <c r="L53" s="44">
        <v>650</v>
      </c>
      <c r="M53" s="44">
        <v>799</v>
      </c>
      <c r="N53" s="44">
        <v>919</v>
      </c>
      <c r="O53" s="44">
        <v>748</v>
      </c>
      <c r="P53" s="44">
        <v>892</v>
      </c>
      <c r="Q53" s="44">
        <v>1025</v>
      </c>
      <c r="S53" s="7">
        <v>650</v>
      </c>
      <c r="T53" s="7">
        <v>799</v>
      </c>
      <c r="U53" s="7">
        <v>919</v>
      </c>
      <c r="V53" s="7">
        <v>748</v>
      </c>
      <c r="W53" s="5">
        <v>891</v>
      </c>
      <c r="X53" s="49">
        <v>1025</v>
      </c>
      <c r="Y53" s="56">
        <f t="shared" si="31"/>
        <v>0</v>
      </c>
      <c r="Z53" s="7">
        <f t="shared" si="32"/>
        <v>0</v>
      </c>
      <c r="AA53" s="7">
        <f t="shared" si="33"/>
        <v>0</v>
      </c>
      <c r="AB53" s="7">
        <f t="shared" si="34"/>
        <v>0</v>
      </c>
      <c r="AC53" s="7">
        <f t="shared" si="35"/>
        <v>-1</v>
      </c>
      <c r="AD53" s="7">
        <f t="shared" si="36"/>
        <v>0</v>
      </c>
      <c r="BT53" s="12"/>
      <c r="CA53" s="108"/>
    </row>
    <row r="54" spans="1:79" ht="15" hidden="1" customHeight="1" x14ac:dyDescent="0.35">
      <c r="A54" s="42">
        <v>44096</v>
      </c>
      <c r="B54" s="43" t="s">
        <v>17</v>
      </c>
      <c r="C54" s="44">
        <v>2308</v>
      </c>
      <c r="D54" s="44" t="s">
        <v>152</v>
      </c>
      <c r="E54" s="44">
        <v>228600</v>
      </c>
      <c r="F54" s="44" t="s">
        <v>95</v>
      </c>
      <c r="G54" s="44">
        <v>219100</v>
      </c>
      <c r="H54" s="44">
        <v>1</v>
      </c>
      <c r="I54" s="44"/>
      <c r="J54" s="44"/>
      <c r="K54" s="43"/>
      <c r="L54" s="44">
        <v>650</v>
      </c>
      <c r="M54" s="44">
        <v>804</v>
      </c>
      <c r="N54" s="44">
        <v>925</v>
      </c>
      <c r="O54" s="44">
        <v>748</v>
      </c>
      <c r="P54" s="44">
        <v>906</v>
      </c>
      <c r="Q54" s="44">
        <v>1042</v>
      </c>
      <c r="S54" s="6">
        <v>653</v>
      </c>
      <c r="T54" s="6">
        <v>808</v>
      </c>
      <c r="U54" s="5">
        <v>900</v>
      </c>
      <c r="V54" s="6">
        <v>752</v>
      </c>
      <c r="W54" s="6">
        <v>910</v>
      </c>
      <c r="X54" s="52">
        <v>1016</v>
      </c>
      <c r="Y54" s="56">
        <f t="shared" si="31"/>
        <v>3</v>
      </c>
      <c r="Z54" s="7">
        <f t="shared" si="32"/>
        <v>4</v>
      </c>
      <c r="AA54" s="7">
        <f t="shared" si="33"/>
        <v>-25</v>
      </c>
      <c r="AB54" s="7">
        <f t="shared" si="34"/>
        <v>4</v>
      </c>
      <c r="AC54" s="7">
        <f t="shared" si="35"/>
        <v>4</v>
      </c>
      <c r="AD54" s="7">
        <f t="shared" si="36"/>
        <v>-26</v>
      </c>
      <c r="BT54" s="12"/>
      <c r="CA54" s="108"/>
    </row>
    <row r="55" spans="1:79" ht="15" hidden="1" customHeight="1" x14ac:dyDescent="0.35">
      <c r="A55" s="42">
        <v>44096</v>
      </c>
      <c r="B55" s="43" t="s">
        <v>17</v>
      </c>
      <c r="C55" s="44">
        <v>2309</v>
      </c>
      <c r="D55" s="44" t="s">
        <v>89</v>
      </c>
      <c r="E55" s="44">
        <v>228310</v>
      </c>
      <c r="F55" s="44" t="s">
        <v>98</v>
      </c>
      <c r="G55" s="44">
        <v>228002</v>
      </c>
      <c r="H55" s="44">
        <v>1</v>
      </c>
      <c r="I55" s="44"/>
      <c r="J55" s="44"/>
      <c r="K55" s="43"/>
      <c r="L55" s="44">
        <v>643</v>
      </c>
      <c r="M55" s="44">
        <v>799</v>
      </c>
      <c r="N55" s="44">
        <v>861</v>
      </c>
      <c r="O55" s="44">
        <v>643</v>
      </c>
      <c r="P55" s="44">
        <v>820</v>
      </c>
      <c r="Q55" s="44">
        <v>861</v>
      </c>
      <c r="S55" s="7">
        <v>643</v>
      </c>
      <c r="T55" s="5">
        <v>796</v>
      </c>
      <c r="U55" s="7">
        <v>861</v>
      </c>
      <c r="V55" s="7">
        <v>643</v>
      </c>
      <c r="W55" s="5">
        <v>796</v>
      </c>
      <c r="X55" s="49">
        <v>861</v>
      </c>
      <c r="Y55" s="56">
        <f t="shared" si="31"/>
        <v>0</v>
      </c>
      <c r="Z55" s="7">
        <f t="shared" si="32"/>
        <v>-3</v>
      </c>
      <c r="AA55" s="7">
        <f t="shared" si="33"/>
        <v>0</v>
      </c>
      <c r="AB55" s="7">
        <f t="shared" si="34"/>
        <v>0</v>
      </c>
      <c r="AC55" s="7">
        <f t="shared" si="35"/>
        <v>-24</v>
      </c>
      <c r="AD55" s="7">
        <f t="shared" si="36"/>
        <v>0</v>
      </c>
      <c r="BT55" s="12"/>
      <c r="CA55" s="108"/>
    </row>
    <row r="56" spans="1:79" ht="15" hidden="1" customHeight="1" x14ac:dyDescent="0.35">
      <c r="A56" s="42">
        <v>44096</v>
      </c>
      <c r="B56" s="43" t="s">
        <v>17</v>
      </c>
      <c r="C56" s="44">
        <v>2311</v>
      </c>
      <c r="D56" s="44" t="s">
        <v>99</v>
      </c>
      <c r="E56" s="44">
        <v>228313</v>
      </c>
      <c r="F56" s="44" t="s">
        <v>96</v>
      </c>
      <c r="G56" s="44">
        <v>228312</v>
      </c>
      <c r="H56" s="44">
        <v>1</v>
      </c>
      <c r="I56" s="44"/>
      <c r="J56" s="44"/>
      <c r="K56" s="43"/>
      <c r="L56" s="44">
        <v>650</v>
      </c>
      <c r="M56" s="44">
        <v>804</v>
      </c>
      <c r="N56" s="44">
        <v>925</v>
      </c>
      <c r="O56" s="44">
        <v>748</v>
      </c>
      <c r="P56" s="44">
        <v>906</v>
      </c>
      <c r="Q56" s="44">
        <v>1042</v>
      </c>
      <c r="S56" s="6">
        <v>653</v>
      </c>
      <c r="T56" s="5">
        <v>796</v>
      </c>
      <c r="U56" s="5">
        <v>900</v>
      </c>
      <c r="V56" s="6">
        <v>752</v>
      </c>
      <c r="W56" s="5">
        <v>796</v>
      </c>
      <c r="X56" s="52">
        <v>916</v>
      </c>
      <c r="Y56" s="56">
        <f t="shared" si="31"/>
        <v>3</v>
      </c>
      <c r="Z56" s="7">
        <f t="shared" si="32"/>
        <v>-8</v>
      </c>
      <c r="AA56" s="7">
        <f t="shared" si="33"/>
        <v>-25</v>
      </c>
      <c r="AB56" s="7">
        <f t="shared" si="34"/>
        <v>4</v>
      </c>
      <c r="AC56" s="7">
        <f t="shared" si="35"/>
        <v>-110</v>
      </c>
      <c r="AD56" s="7">
        <f t="shared" si="36"/>
        <v>-126</v>
      </c>
      <c r="BT56" s="12"/>
      <c r="CA56" s="108"/>
    </row>
    <row r="57" spans="1:79" ht="15" hidden="1" customHeight="1" x14ac:dyDescent="0.35">
      <c r="A57" s="42">
        <v>44096</v>
      </c>
      <c r="B57" s="43" t="s">
        <v>17</v>
      </c>
      <c r="C57" s="44">
        <v>2312</v>
      </c>
      <c r="D57" s="44" t="s">
        <v>97</v>
      </c>
      <c r="E57" s="44">
        <v>228311</v>
      </c>
      <c r="F57" s="44" t="s">
        <v>96</v>
      </c>
      <c r="G57" s="44">
        <v>228312</v>
      </c>
      <c r="H57" s="44">
        <v>1</v>
      </c>
      <c r="I57" s="44"/>
      <c r="J57" s="44"/>
      <c r="K57" s="43"/>
      <c r="L57" s="44">
        <v>551</v>
      </c>
      <c r="M57" s="44">
        <v>551</v>
      </c>
      <c r="N57" s="44">
        <v>634</v>
      </c>
      <c r="O57" s="44">
        <v>675</v>
      </c>
      <c r="P57" s="44">
        <v>675</v>
      </c>
      <c r="Q57" s="44">
        <v>776</v>
      </c>
      <c r="S57" s="6">
        <v>653</v>
      </c>
      <c r="T57" s="6">
        <v>796</v>
      </c>
      <c r="U57" s="6">
        <v>900</v>
      </c>
      <c r="V57" s="6">
        <v>752</v>
      </c>
      <c r="W57" s="6">
        <v>796</v>
      </c>
      <c r="X57" s="51">
        <v>916</v>
      </c>
      <c r="Y57" s="56">
        <f t="shared" si="31"/>
        <v>102</v>
      </c>
      <c r="Z57" s="7">
        <f t="shared" si="32"/>
        <v>245</v>
      </c>
      <c r="AA57" s="7">
        <f t="shared" si="33"/>
        <v>266</v>
      </c>
      <c r="AB57" s="7">
        <f t="shared" si="34"/>
        <v>77</v>
      </c>
      <c r="AC57" s="7">
        <f t="shared" si="35"/>
        <v>121</v>
      </c>
      <c r="AD57" s="7">
        <f t="shared" si="36"/>
        <v>140</v>
      </c>
      <c r="BT57" s="12"/>
      <c r="CA57" s="108"/>
    </row>
    <row r="58" spans="1:79" ht="15" hidden="1" customHeight="1" x14ac:dyDescent="0.35">
      <c r="A58" s="42">
        <v>44096</v>
      </c>
      <c r="B58" s="43" t="s">
        <v>17</v>
      </c>
      <c r="C58" s="44">
        <v>2313</v>
      </c>
      <c r="D58" s="44" t="s">
        <v>97</v>
      </c>
      <c r="E58" s="44">
        <v>228311</v>
      </c>
      <c r="F58" s="44" t="s">
        <v>89</v>
      </c>
      <c r="G58" s="44">
        <v>228310</v>
      </c>
      <c r="H58" s="44">
        <v>1</v>
      </c>
      <c r="I58" s="44"/>
      <c r="J58" s="44"/>
      <c r="K58" s="43"/>
      <c r="L58" s="44">
        <v>650</v>
      </c>
      <c r="M58" s="44">
        <v>799</v>
      </c>
      <c r="N58" s="44">
        <v>919</v>
      </c>
      <c r="O58" s="44">
        <v>748</v>
      </c>
      <c r="P58" s="44">
        <v>892</v>
      </c>
      <c r="Q58" s="44">
        <v>1025</v>
      </c>
      <c r="S58" s="6">
        <v>653</v>
      </c>
      <c r="T58" s="5">
        <v>796</v>
      </c>
      <c r="U58" s="5">
        <v>900</v>
      </c>
      <c r="V58" s="7">
        <v>748</v>
      </c>
      <c r="W58" s="5">
        <v>796</v>
      </c>
      <c r="X58" s="52">
        <v>916</v>
      </c>
      <c r="Y58" s="56">
        <f t="shared" si="31"/>
        <v>3</v>
      </c>
      <c r="Z58" s="7">
        <f t="shared" si="32"/>
        <v>-3</v>
      </c>
      <c r="AA58" s="7">
        <f t="shared" si="33"/>
        <v>-19</v>
      </c>
      <c r="AB58" s="7">
        <f t="shared" si="34"/>
        <v>0</v>
      </c>
      <c r="AC58" s="7">
        <f t="shared" si="35"/>
        <v>-96</v>
      </c>
      <c r="AD58" s="7">
        <f t="shared" si="36"/>
        <v>-109</v>
      </c>
      <c r="BT58" s="12"/>
      <c r="CA58" s="108"/>
    </row>
    <row r="59" spans="1:79" ht="15" hidden="1" customHeight="1" x14ac:dyDescent="0.35">
      <c r="A59" s="42">
        <v>44096</v>
      </c>
      <c r="B59" s="43" t="s">
        <v>17</v>
      </c>
      <c r="C59" s="44">
        <v>2314</v>
      </c>
      <c r="D59" s="44" t="s">
        <v>98</v>
      </c>
      <c r="E59" s="44">
        <v>228002</v>
      </c>
      <c r="F59" s="44" t="s">
        <v>91</v>
      </c>
      <c r="G59" s="44">
        <v>228207</v>
      </c>
      <c r="H59" s="44">
        <v>1</v>
      </c>
      <c r="I59" s="44"/>
      <c r="J59" s="44"/>
      <c r="K59" s="43"/>
      <c r="L59" s="44">
        <v>650</v>
      </c>
      <c r="M59" s="44">
        <v>799</v>
      </c>
      <c r="N59" s="44">
        <v>919</v>
      </c>
      <c r="O59" s="44">
        <v>748</v>
      </c>
      <c r="P59" s="44">
        <v>892</v>
      </c>
      <c r="Q59" s="44">
        <v>1025</v>
      </c>
      <c r="S59" s="6">
        <v>653</v>
      </c>
      <c r="T59" s="5">
        <v>796</v>
      </c>
      <c r="U59" s="5">
        <v>900</v>
      </c>
      <c r="V59" s="7">
        <v>748</v>
      </c>
      <c r="W59" s="5">
        <v>796</v>
      </c>
      <c r="X59" s="52">
        <v>916</v>
      </c>
      <c r="Y59" s="56">
        <f t="shared" si="31"/>
        <v>3</v>
      </c>
      <c r="Z59" s="7">
        <f t="shared" si="32"/>
        <v>-3</v>
      </c>
      <c r="AA59" s="7">
        <f t="shared" si="33"/>
        <v>-19</v>
      </c>
      <c r="AB59" s="7">
        <f t="shared" si="34"/>
        <v>0</v>
      </c>
      <c r="AC59" s="7">
        <f t="shared" si="35"/>
        <v>-96</v>
      </c>
      <c r="AD59" s="7">
        <f t="shared" si="36"/>
        <v>-109</v>
      </c>
      <c r="BT59" s="12"/>
      <c r="CA59" s="108"/>
    </row>
    <row r="60" spans="1:79" ht="15" hidden="1" customHeight="1" x14ac:dyDescent="0.35">
      <c r="A60" s="42">
        <v>44096</v>
      </c>
      <c r="B60" s="43" t="s">
        <v>17</v>
      </c>
      <c r="C60" s="44">
        <v>2315</v>
      </c>
      <c r="D60" s="44" t="s">
        <v>22</v>
      </c>
      <c r="E60" s="44">
        <v>228401</v>
      </c>
      <c r="F60" s="44" t="s">
        <v>99</v>
      </c>
      <c r="G60" s="44">
        <v>228313</v>
      </c>
      <c r="H60" s="44">
        <v>1</v>
      </c>
      <c r="I60" s="44"/>
      <c r="J60" s="44"/>
      <c r="K60" s="43"/>
      <c r="L60" s="44">
        <v>650</v>
      </c>
      <c r="M60" s="44">
        <v>804</v>
      </c>
      <c r="N60" s="44">
        <v>925</v>
      </c>
      <c r="O60" s="44">
        <v>748</v>
      </c>
      <c r="P60" s="44">
        <v>906</v>
      </c>
      <c r="Q60" s="44">
        <v>1042</v>
      </c>
      <c r="S60" s="6">
        <v>653</v>
      </c>
      <c r="T60" s="5">
        <v>796</v>
      </c>
      <c r="U60" s="5">
        <v>900</v>
      </c>
      <c r="V60" s="6">
        <v>752</v>
      </c>
      <c r="W60" s="5">
        <v>796</v>
      </c>
      <c r="X60" s="52">
        <v>916</v>
      </c>
      <c r="Y60" s="56">
        <f t="shared" si="31"/>
        <v>3</v>
      </c>
      <c r="Z60" s="7">
        <f t="shared" si="32"/>
        <v>-8</v>
      </c>
      <c r="AA60" s="7">
        <f t="shared" si="33"/>
        <v>-25</v>
      </c>
      <c r="AB60" s="7">
        <f t="shared" si="34"/>
        <v>4</v>
      </c>
      <c r="AC60" s="7">
        <f t="shared" si="35"/>
        <v>-110</v>
      </c>
      <c r="AD60" s="7">
        <f t="shared" si="36"/>
        <v>-126</v>
      </c>
      <c r="BT60" s="12"/>
      <c r="CA60" s="108"/>
    </row>
    <row r="61" spans="1:79" ht="15" hidden="1" customHeight="1" x14ac:dyDescent="0.35">
      <c r="A61" s="42">
        <v>44096</v>
      </c>
      <c r="B61" s="43" t="s">
        <v>17</v>
      </c>
      <c r="C61" s="44">
        <v>2316</v>
      </c>
      <c r="D61" s="44" t="s">
        <v>22</v>
      </c>
      <c r="E61" s="44">
        <v>228401</v>
      </c>
      <c r="F61" s="44" t="s">
        <v>24</v>
      </c>
      <c r="G61" s="44">
        <v>228402</v>
      </c>
      <c r="H61" s="44">
        <v>1</v>
      </c>
      <c r="I61" s="44"/>
      <c r="J61" s="44"/>
      <c r="K61" s="43"/>
      <c r="L61" s="44">
        <v>364</v>
      </c>
      <c r="M61" s="44">
        <v>446</v>
      </c>
      <c r="N61" s="44">
        <v>513</v>
      </c>
      <c r="O61" s="44">
        <v>467</v>
      </c>
      <c r="P61" s="44">
        <v>528</v>
      </c>
      <c r="Q61" s="44">
        <v>607</v>
      </c>
      <c r="S61" s="5">
        <v>331</v>
      </c>
      <c r="T61" s="7">
        <v>446</v>
      </c>
      <c r="U61" s="5">
        <v>480</v>
      </c>
      <c r="V61" s="5">
        <v>408</v>
      </c>
      <c r="W61" s="7">
        <v>528</v>
      </c>
      <c r="X61" s="52">
        <v>571</v>
      </c>
      <c r="Y61" s="56">
        <f t="shared" si="31"/>
        <v>-33</v>
      </c>
      <c r="Z61" s="7">
        <f t="shared" si="32"/>
        <v>0</v>
      </c>
      <c r="AA61" s="7">
        <f t="shared" si="33"/>
        <v>-33</v>
      </c>
      <c r="AB61" s="7">
        <f t="shared" si="34"/>
        <v>-59</v>
      </c>
      <c r="AC61" s="7">
        <f t="shared" si="35"/>
        <v>0</v>
      </c>
      <c r="AD61" s="7">
        <f t="shared" si="36"/>
        <v>-36</v>
      </c>
      <c r="BT61" s="12"/>
      <c r="CA61" s="108"/>
    </row>
    <row r="62" spans="1:79" ht="15" hidden="1" customHeight="1" x14ac:dyDescent="0.35">
      <c r="A62" s="42">
        <v>44096</v>
      </c>
      <c r="B62" s="43" t="s">
        <v>17</v>
      </c>
      <c r="C62" s="44">
        <v>2317</v>
      </c>
      <c r="D62" s="44" t="s">
        <v>21</v>
      </c>
      <c r="E62" s="44">
        <v>227900</v>
      </c>
      <c r="F62" s="44" t="s">
        <v>25</v>
      </c>
      <c r="G62" s="44">
        <v>227955</v>
      </c>
      <c r="H62" s="44">
        <v>1</v>
      </c>
      <c r="I62" s="44"/>
      <c r="J62" s="44"/>
      <c r="K62" s="43"/>
      <c r="L62" s="44">
        <v>650</v>
      </c>
      <c r="M62" s="44">
        <v>804</v>
      </c>
      <c r="N62" s="44">
        <v>925</v>
      </c>
      <c r="O62" s="44">
        <v>748</v>
      </c>
      <c r="P62" s="44">
        <v>906</v>
      </c>
      <c r="Q62" s="44">
        <v>1042</v>
      </c>
      <c r="S62" s="7">
        <v>650</v>
      </c>
      <c r="T62" s="5">
        <v>799</v>
      </c>
      <c r="U62" s="5">
        <v>919</v>
      </c>
      <c r="V62" s="7">
        <v>748</v>
      </c>
      <c r="W62" s="5">
        <v>891</v>
      </c>
      <c r="X62" s="52">
        <v>1025</v>
      </c>
      <c r="Y62" s="56">
        <f t="shared" si="31"/>
        <v>0</v>
      </c>
      <c r="Z62" s="7">
        <f t="shared" si="32"/>
        <v>-5</v>
      </c>
      <c r="AA62" s="7">
        <f t="shared" si="33"/>
        <v>-6</v>
      </c>
      <c r="AB62" s="7">
        <f t="shared" si="34"/>
        <v>0</v>
      </c>
      <c r="AC62" s="7">
        <f t="shared" si="35"/>
        <v>-15</v>
      </c>
      <c r="AD62" s="7">
        <f t="shared" si="36"/>
        <v>-17</v>
      </c>
      <c r="BT62" s="12"/>
      <c r="CA62" s="108"/>
    </row>
    <row r="63" spans="1:79" ht="15" hidden="1" customHeight="1" x14ac:dyDescent="0.35">
      <c r="A63" s="42">
        <v>44096</v>
      </c>
      <c r="B63" s="43" t="s">
        <v>17</v>
      </c>
      <c r="C63" s="44">
        <v>2319</v>
      </c>
      <c r="D63" s="44" t="s">
        <v>22</v>
      </c>
      <c r="E63" s="44">
        <v>228401</v>
      </c>
      <c r="F63" s="44" t="s">
        <v>111</v>
      </c>
      <c r="G63" s="44">
        <v>228650</v>
      </c>
      <c r="H63" s="44">
        <v>1</v>
      </c>
      <c r="I63" s="44"/>
      <c r="J63" s="44"/>
      <c r="K63" s="43"/>
      <c r="L63" s="44">
        <v>916</v>
      </c>
      <c r="M63" s="44">
        <v>1035</v>
      </c>
      <c r="N63" s="44">
        <v>1191</v>
      </c>
      <c r="O63" s="44">
        <v>1067</v>
      </c>
      <c r="P63" s="44">
        <v>1171</v>
      </c>
      <c r="Q63" s="44">
        <v>1346</v>
      </c>
      <c r="S63" s="7">
        <v>916</v>
      </c>
      <c r="T63" s="7">
        <v>1035</v>
      </c>
      <c r="U63" s="7">
        <v>1191</v>
      </c>
      <c r="V63" s="7">
        <v>1067</v>
      </c>
      <c r="W63" s="7">
        <v>1171</v>
      </c>
      <c r="X63" s="49">
        <v>1346</v>
      </c>
      <c r="Y63" s="56">
        <f t="shared" si="31"/>
        <v>0</v>
      </c>
      <c r="Z63" s="7">
        <f t="shared" si="32"/>
        <v>0</v>
      </c>
      <c r="AA63" s="7">
        <f t="shared" si="33"/>
        <v>0</v>
      </c>
      <c r="AB63" s="7">
        <f t="shared" si="34"/>
        <v>0</v>
      </c>
      <c r="AC63" s="7">
        <f t="shared" si="35"/>
        <v>0</v>
      </c>
      <c r="AD63" s="7">
        <f t="shared" si="36"/>
        <v>0</v>
      </c>
      <c r="BT63" s="12"/>
      <c r="CA63" s="108"/>
    </row>
    <row r="64" spans="1:79" ht="15" hidden="1" customHeight="1" x14ac:dyDescent="0.35">
      <c r="A64" s="42">
        <v>44096</v>
      </c>
      <c r="B64" s="43" t="s">
        <v>17</v>
      </c>
      <c r="C64" s="44">
        <v>2320</v>
      </c>
      <c r="D64" s="44" t="s">
        <v>22</v>
      </c>
      <c r="E64" s="44">
        <v>228401</v>
      </c>
      <c r="F64" s="44" t="s">
        <v>100</v>
      </c>
      <c r="G64" s="44">
        <v>219762</v>
      </c>
      <c r="H64" s="44">
        <v>1</v>
      </c>
      <c r="I64" s="44"/>
      <c r="J64" s="44"/>
      <c r="K64" s="43"/>
      <c r="L64" s="44">
        <v>1298</v>
      </c>
      <c r="M64" s="44">
        <v>1553</v>
      </c>
      <c r="N64" s="44">
        <v>1786</v>
      </c>
      <c r="O64" s="44">
        <v>1495</v>
      </c>
      <c r="P64" s="44">
        <v>1756</v>
      </c>
      <c r="Q64" s="44">
        <v>2020</v>
      </c>
      <c r="S64" s="5">
        <v>1199</v>
      </c>
      <c r="T64" s="5">
        <v>1504</v>
      </c>
      <c r="U64" s="5">
        <v>1730</v>
      </c>
      <c r="V64" s="5">
        <v>1421</v>
      </c>
      <c r="W64" s="5">
        <v>1694</v>
      </c>
      <c r="X64" s="52">
        <v>1948</v>
      </c>
      <c r="Y64" s="56">
        <f t="shared" si="31"/>
        <v>-99</v>
      </c>
      <c r="Z64" s="7">
        <f t="shared" si="32"/>
        <v>-49</v>
      </c>
      <c r="AA64" s="7">
        <f t="shared" si="33"/>
        <v>-56</v>
      </c>
      <c r="AB64" s="7">
        <f t="shared" si="34"/>
        <v>-74</v>
      </c>
      <c r="AC64" s="7">
        <f t="shared" si="35"/>
        <v>-62</v>
      </c>
      <c r="AD64" s="7">
        <f t="shared" si="36"/>
        <v>-72</v>
      </c>
      <c r="BT64" s="12"/>
      <c r="CA64" s="108"/>
    </row>
    <row r="65" spans="1:79" ht="15" hidden="1" customHeight="1" x14ac:dyDescent="0.35">
      <c r="A65" s="42">
        <v>44096</v>
      </c>
      <c r="B65" s="43" t="s">
        <v>17</v>
      </c>
      <c r="C65" s="44" t="s">
        <v>34</v>
      </c>
      <c r="D65" s="44" t="s">
        <v>18</v>
      </c>
      <c r="E65" s="44">
        <v>228110</v>
      </c>
      <c r="F65" s="44" t="s">
        <v>35</v>
      </c>
      <c r="G65" s="44">
        <v>227905</v>
      </c>
      <c r="H65" s="44">
        <v>1</v>
      </c>
      <c r="I65" s="44"/>
      <c r="J65" s="44"/>
      <c r="K65" s="43"/>
      <c r="L65" s="44">
        <v>218</v>
      </c>
      <c r="M65" s="44">
        <v>306</v>
      </c>
      <c r="N65" s="44">
        <v>352</v>
      </c>
      <c r="O65" s="44">
        <v>280</v>
      </c>
      <c r="P65" s="44">
        <v>348</v>
      </c>
      <c r="Q65" s="44">
        <v>400</v>
      </c>
      <c r="S65" s="6">
        <v>237</v>
      </c>
      <c r="T65" s="7">
        <v>306</v>
      </c>
      <c r="U65" s="7">
        <v>352</v>
      </c>
      <c r="V65" s="5">
        <v>276</v>
      </c>
      <c r="W65" s="7">
        <v>348</v>
      </c>
      <c r="X65" s="49">
        <v>400</v>
      </c>
      <c r="Y65" s="56">
        <f t="shared" si="31"/>
        <v>19</v>
      </c>
      <c r="Z65" s="7">
        <f t="shared" si="32"/>
        <v>0</v>
      </c>
      <c r="AA65" s="7">
        <f t="shared" si="33"/>
        <v>0</v>
      </c>
      <c r="AB65" s="7">
        <f t="shared" si="34"/>
        <v>-4</v>
      </c>
      <c r="AC65" s="7">
        <f t="shared" si="35"/>
        <v>0</v>
      </c>
      <c r="AD65" s="7">
        <f t="shared" si="36"/>
        <v>0</v>
      </c>
      <c r="BT65" s="12"/>
      <c r="CA65" s="108"/>
    </row>
    <row r="66" spans="1:79" ht="15" hidden="1" customHeight="1" x14ac:dyDescent="0.35">
      <c r="A66" s="42">
        <v>44096</v>
      </c>
      <c r="B66" s="43" t="s">
        <v>26</v>
      </c>
      <c r="C66" s="44">
        <v>13707</v>
      </c>
      <c r="D66" s="44" t="s">
        <v>82</v>
      </c>
      <c r="E66" s="44">
        <v>232119</v>
      </c>
      <c r="F66" s="44" t="s">
        <v>84</v>
      </c>
      <c r="G66" s="44">
        <v>232117</v>
      </c>
      <c r="H66" s="44">
        <v>1</v>
      </c>
      <c r="I66" s="44"/>
      <c r="J66" s="44"/>
      <c r="K66" s="43"/>
      <c r="L66" s="44">
        <v>178</v>
      </c>
      <c r="M66" s="44">
        <v>225</v>
      </c>
      <c r="N66" s="44">
        <v>259</v>
      </c>
      <c r="O66" s="44">
        <v>193</v>
      </c>
      <c r="P66" s="44">
        <v>242</v>
      </c>
      <c r="Q66" s="44">
        <v>278</v>
      </c>
      <c r="S66" s="5">
        <v>101</v>
      </c>
      <c r="T66" s="5">
        <v>144</v>
      </c>
      <c r="U66" s="5">
        <v>149</v>
      </c>
      <c r="V66" s="5">
        <v>128</v>
      </c>
      <c r="W66" s="5">
        <v>175</v>
      </c>
      <c r="X66" s="52">
        <v>181</v>
      </c>
      <c r="Y66" s="56">
        <f t="shared" si="31"/>
        <v>-77</v>
      </c>
      <c r="Z66" s="7">
        <f t="shared" si="32"/>
        <v>-81</v>
      </c>
      <c r="AA66" s="7">
        <f t="shared" si="33"/>
        <v>-110</v>
      </c>
      <c r="AB66" s="7">
        <f t="shared" si="34"/>
        <v>-65</v>
      </c>
      <c r="AC66" s="7">
        <f t="shared" si="35"/>
        <v>-67</v>
      </c>
      <c r="AD66" s="7">
        <f t="shared" si="36"/>
        <v>-97</v>
      </c>
      <c r="BT66" s="12"/>
      <c r="CA66" s="108"/>
    </row>
    <row r="67" spans="1:79" ht="15" hidden="1" customHeight="1" x14ac:dyDescent="0.35">
      <c r="A67" s="42">
        <v>44096</v>
      </c>
      <c r="B67" s="43" t="s">
        <v>26</v>
      </c>
      <c r="C67" s="44">
        <v>13713</v>
      </c>
      <c r="D67" s="44" t="s">
        <v>27</v>
      </c>
      <c r="E67" s="44">
        <v>232129</v>
      </c>
      <c r="F67" s="44" t="s">
        <v>28</v>
      </c>
      <c r="G67" s="44">
        <v>232127</v>
      </c>
      <c r="H67" s="44">
        <v>1</v>
      </c>
      <c r="I67" s="44"/>
      <c r="J67" s="44"/>
      <c r="K67" s="43"/>
      <c r="L67" s="44">
        <v>275</v>
      </c>
      <c r="M67" s="44">
        <v>350</v>
      </c>
      <c r="N67" s="44">
        <v>403</v>
      </c>
      <c r="O67" s="44">
        <v>317</v>
      </c>
      <c r="P67" s="44">
        <v>394</v>
      </c>
      <c r="Q67" s="44">
        <v>453</v>
      </c>
      <c r="S67" s="5">
        <v>272</v>
      </c>
      <c r="T67" s="5">
        <v>347</v>
      </c>
      <c r="U67" s="5">
        <v>373</v>
      </c>
      <c r="V67" s="5">
        <v>314</v>
      </c>
      <c r="W67" s="5">
        <v>389</v>
      </c>
      <c r="X67" s="52">
        <v>422</v>
      </c>
      <c r="Y67" s="56">
        <f t="shared" si="31"/>
        <v>-3</v>
      </c>
      <c r="Z67" s="7">
        <f t="shared" si="32"/>
        <v>-3</v>
      </c>
      <c r="AA67" s="7">
        <f t="shared" si="33"/>
        <v>-30</v>
      </c>
      <c r="AB67" s="7">
        <f t="shared" si="34"/>
        <v>-3</v>
      </c>
      <c r="AC67" s="7">
        <f t="shared" si="35"/>
        <v>-5</v>
      </c>
      <c r="AD67" s="7">
        <f t="shared" si="36"/>
        <v>-31</v>
      </c>
      <c r="BT67" s="12"/>
      <c r="CA67" s="108"/>
    </row>
    <row r="68" spans="1:79" ht="15" hidden="1" customHeight="1" x14ac:dyDescent="0.35">
      <c r="A68" s="42">
        <v>44096</v>
      </c>
      <c r="B68" s="43" t="s">
        <v>26</v>
      </c>
      <c r="C68" s="44">
        <v>13720</v>
      </c>
      <c r="D68" s="44" t="s">
        <v>153</v>
      </c>
      <c r="E68" s="44">
        <v>232125</v>
      </c>
      <c r="F68" s="44" t="s">
        <v>154</v>
      </c>
      <c r="G68" s="44">
        <v>232121</v>
      </c>
      <c r="H68" s="44">
        <v>1</v>
      </c>
      <c r="I68" s="44"/>
      <c r="J68" s="44"/>
      <c r="K68" s="43"/>
      <c r="L68" s="44">
        <v>390</v>
      </c>
      <c r="M68" s="44">
        <v>482</v>
      </c>
      <c r="N68" s="44">
        <v>555</v>
      </c>
      <c r="O68" s="44">
        <v>449</v>
      </c>
      <c r="P68" s="44">
        <v>543</v>
      </c>
      <c r="Q68" s="44">
        <v>625</v>
      </c>
      <c r="S68" s="5">
        <v>280</v>
      </c>
      <c r="T68" s="5">
        <v>348</v>
      </c>
      <c r="U68" s="5">
        <v>400</v>
      </c>
      <c r="V68" s="5">
        <v>318</v>
      </c>
      <c r="W68" s="5">
        <v>389</v>
      </c>
      <c r="X68" s="52">
        <v>447</v>
      </c>
      <c r="Y68" s="56">
        <f t="shared" si="31"/>
        <v>-110</v>
      </c>
      <c r="Z68" s="7">
        <f t="shared" si="32"/>
        <v>-134</v>
      </c>
      <c r="AA68" s="7">
        <f t="shared" si="33"/>
        <v>-155</v>
      </c>
      <c r="AB68" s="7">
        <f t="shared" si="34"/>
        <v>-131</v>
      </c>
      <c r="AC68" s="7">
        <f t="shared" si="35"/>
        <v>-154</v>
      </c>
      <c r="AD68" s="7">
        <f t="shared" si="36"/>
        <v>-178</v>
      </c>
      <c r="BT68" s="12"/>
      <c r="CA68" s="108"/>
    </row>
    <row r="69" spans="1:79" ht="15" hidden="1" customHeight="1" x14ac:dyDescent="0.35">
      <c r="A69" s="42">
        <v>44096</v>
      </c>
      <c r="B69" s="43" t="s">
        <v>26</v>
      </c>
      <c r="C69" s="44">
        <v>13786</v>
      </c>
      <c r="D69" s="44" t="s">
        <v>155</v>
      </c>
      <c r="E69" s="44">
        <v>232126</v>
      </c>
      <c r="F69" s="44" t="s">
        <v>153</v>
      </c>
      <c r="G69" s="44">
        <v>232125</v>
      </c>
      <c r="H69" s="44">
        <v>1</v>
      </c>
      <c r="I69" s="44"/>
      <c r="J69" s="44"/>
      <c r="K69" s="43"/>
      <c r="L69" s="44">
        <v>273</v>
      </c>
      <c r="M69" s="44">
        <v>337</v>
      </c>
      <c r="N69" s="44">
        <v>387</v>
      </c>
      <c r="O69" s="44">
        <v>273</v>
      </c>
      <c r="P69" s="44">
        <v>337</v>
      </c>
      <c r="Q69" s="44">
        <v>387</v>
      </c>
      <c r="S69" s="5">
        <v>261</v>
      </c>
      <c r="T69" s="5">
        <v>332</v>
      </c>
      <c r="U69" s="5">
        <v>342</v>
      </c>
      <c r="V69" s="7">
        <v>273</v>
      </c>
      <c r="W69" s="7">
        <v>337</v>
      </c>
      <c r="X69" s="52">
        <v>356</v>
      </c>
      <c r="Y69" s="56">
        <f t="shared" si="31"/>
        <v>-12</v>
      </c>
      <c r="Z69" s="7">
        <f t="shared" si="32"/>
        <v>-5</v>
      </c>
      <c r="AA69" s="7">
        <f t="shared" si="33"/>
        <v>-45</v>
      </c>
      <c r="AB69" s="7">
        <f t="shared" si="34"/>
        <v>0</v>
      </c>
      <c r="AC69" s="7">
        <f t="shared" si="35"/>
        <v>0</v>
      </c>
      <c r="AD69" s="7">
        <f t="shared" si="36"/>
        <v>-31</v>
      </c>
      <c r="BT69" s="12"/>
      <c r="CA69" s="108"/>
    </row>
    <row r="70" spans="1:79" ht="15" hidden="1" customHeight="1" x14ac:dyDescent="0.35">
      <c r="A70" s="42">
        <v>44096</v>
      </c>
      <c r="B70" s="43" t="s">
        <v>26</v>
      </c>
      <c r="C70" s="44">
        <v>13813</v>
      </c>
      <c r="D70" s="44" t="s">
        <v>156</v>
      </c>
      <c r="E70" s="44">
        <v>231117</v>
      </c>
      <c r="F70" s="44" t="s">
        <v>157</v>
      </c>
      <c r="G70" s="44">
        <v>231113</v>
      </c>
      <c r="H70" s="44">
        <v>1</v>
      </c>
      <c r="I70" s="44"/>
      <c r="J70" s="44"/>
      <c r="K70" s="43"/>
      <c r="L70" s="44">
        <v>273</v>
      </c>
      <c r="M70" s="44">
        <v>346</v>
      </c>
      <c r="N70" s="44">
        <v>398</v>
      </c>
      <c r="O70" s="44">
        <v>314</v>
      </c>
      <c r="P70" s="44">
        <v>390</v>
      </c>
      <c r="Q70" s="44">
        <v>449</v>
      </c>
      <c r="S70" s="5">
        <v>272</v>
      </c>
      <c r="T70" s="6">
        <v>347</v>
      </c>
      <c r="U70" s="5">
        <v>373</v>
      </c>
      <c r="V70" s="7">
        <v>314</v>
      </c>
      <c r="W70" s="5">
        <v>389</v>
      </c>
      <c r="X70" s="52">
        <v>422</v>
      </c>
      <c r="Y70" s="56">
        <f t="shared" si="31"/>
        <v>-1</v>
      </c>
      <c r="Z70" s="7">
        <f t="shared" si="32"/>
        <v>1</v>
      </c>
      <c r="AA70" s="7">
        <f t="shared" si="33"/>
        <v>-25</v>
      </c>
      <c r="AB70" s="7">
        <f t="shared" si="34"/>
        <v>0</v>
      </c>
      <c r="AC70" s="7">
        <f t="shared" si="35"/>
        <v>-1</v>
      </c>
      <c r="AD70" s="7">
        <f t="shared" si="36"/>
        <v>-27</v>
      </c>
      <c r="BT70" s="12"/>
      <c r="CA70" s="108"/>
    </row>
    <row r="71" spans="1:79" ht="15" hidden="1" customHeight="1" x14ac:dyDescent="0.35">
      <c r="A71" s="42">
        <v>44096</v>
      </c>
      <c r="B71" s="43" t="s">
        <v>26</v>
      </c>
      <c r="C71" s="44">
        <v>13815</v>
      </c>
      <c r="D71" s="44" t="s">
        <v>156</v>
      </c>
      <c r="E71" s="44">
        <v>231117</v>
      </c>
      <c r="F71" s="44" t="s">
        <v>158</v>
      </c>
      <c r="G71" s="44">
        <v>231118</v>
      </c>
      <c r="H71" s="44">
        <v>1</v>
      </c>
      <c r="I71" s="44"/>
      <c r="J71" s="44"/>
      <c r="K71" s="43"/>
      <c r="L71" s="44">
        <v>273</v>
      </c>
      <c r="M71" s="44">
        <v>346</v>
      </c>
      <c r="N71" s="44">
        <v>376</v>
      </c>
      <c r="O71" s="44">
        <v>314</v>
      </c>
      <c r="P71" s="44">
        <v>358</v>
      </c>
      <c r="Q71" s="44">
        <v>376</v>
      </c>
      <c r="S71" s="7">
        <v>273</v>
      </c>
      <c r="T71" s="6">
        <v>347</v>
      </c>
      <c r="U71" s="5">
        <v>374</v>
      </c>
      <c r="V71" s="6">
        <v>315</v>
      </c>
      <c r="W71" s="5">
        <v>357</v>
      </c>
      <c r="X71" s="52">
        <v>374</v>
      </c>
      <c r="Y71" s="56">
        <f t="shared" si="31"/>
        <v>0</v>
      </c>
      <c r="Z71" s="7">
        <f t="shared" si="32"/>
        <v>1</v>
      </c>
      <c r="AA71" s="7">
        <f t="shared" si="33"/>
        <v>-2</v>
      </c>
      <c r="AB71" s="7">
        <f t="shared" si="34"/>
        <v>1</v>
      </c>
      <c r="AC71" s="7">
        <f t="shared" si="35"/>
        <v>-1</v>
      </c>
      <c r="AD71" s="7">
        <f t="shared" si="36"/>
        <v>-2</v>
      </c>
      <c r="BT71" s="12"/>
      <c r="CA71" s="108"/>
    </row>
    <row r="72" spans="1:79" ht="15" hidden="1" customHeight="1" x14ac:dyDescent="0.35">
      <c r="A72" s="42">
        <v>44096</v>
      </c>
      <c r="B72" s="43" t="s">
        <v>26</v>
      </c>
      <c r="C72" s="44">
        <v>13816</v>
      </c>
      <c r="D72" s="44" t="s">
        <v>156</v>
      </c>
      <c r="E72" s="44">
        <v>231117</v>
      </c>
      <c r="F72" s="44" t="s">
        <v>159</v>
      </c>
      <c r="G72" s="44">
        <v>231120</v>
      </c>
      <c r="H72" s="44">
        <v>1</v>
      </c>
      <c r="I72" s="44"/>
      <c r="J72" s="44"/>
      <c r="K72" s="43"/>
      <c r="L72" s="44">
        <v>273</v>
      </c>
      <c r="M72" s="44">
        <v>348</v>
      </c>
      <c r="N72" s="44">
        <v>400</v>
      </c>
      <c r="O72" s="44">
        <v>315</v>
      </c>
      <c r="P72" s="44">
        <v>389</v>
      </c>
      <c r="Q72" s="44">
        <v>447</v>
      </c>
      <c r="S72" s="7">
        <v>273</v>
      </c>
      <c r="T72" s="7">
        <v>348</v>
      </c>
      <c r="U72" s="5">
        <v>375</v>
      </c>
      <c r="V72" s="7">
        <v>315</v>
      </c>
      <c r="W72" s="7">
        <v>389</v>
      </c>
      <c r="X72" s="52">
        <v>424</v>
      </c>
      <c r="Y72" s="56">
        <f t="shared" si="31"/>
        <v>0</v>
      </c>
      <c r="Z72" s="7">
        <f t="shared" si="32"/>
        <v>0</v>
      </c>
      <c r="AA72" s="7">
        <f t="shared" si="33"/>
        <v>-25</v>
      </c>
      <c r="AB72" s="7">
        <f t="shared" si="34"/>
        <v>0</v>
      </c>
      <c r="AC72" s="7">
        <f t="shared" si="35"/>
        <v>0</v>
      </c>
      <c r="AD72" s="7">
        <f t="shared" si="36"/>
        <v>-23</v>
      </c>
      <c r="BT72" s="12"/>
      <c r="CA72" s="108"/>
    </row>
    <row r="73" spans="1:79" ht="15" hidden="1" customHeight="1" x14ac:dyDescent="0.35">
      <c r="A73" s="42">
        <v>44096</v>
      </c>
      <c r="B73" s="43" t="s">
        <v>26</v>
      </c>
      <c r="C73" s="44">
        <v>13821</v>
      </c>
      <c r="D73" s="44" t="s">
        <v>30</v>
      </c>
      <c r="E73" s="44">
        <v>231115</v>
      </c>
      <c r="F73" s="44" t="s">
        <v>31</v>
      </c>
      <c r="G73" s="44">
        <v>231114</v>
      </c>
      <c r="H73" s="44">
        <v>1</v>
      </c>
      <c r="I73" s="44"/>
      <c r="J73" s="44"/>
      <c r="K73" s="43"/>
      <c r="L73" s="44">
        <v>273</v>
      </c>
      <c r="M73" s="44">
        <v>348</v>
      </c>
      <c r="N73" s="44">
        <v>375</v>
      </c>
      <c r="O73" s="44">
        <v>315</v>
      </c>
      <c r="P73" s="44">
        <v>392</v>
      </c>
      <c r="Q73" s="44">
        <v>424</v>
      </c>
      <c r="S73" s="5">
        <v>220</v>
      </c>
      <c r="T73" s="5">
        <v>277</v>
      </c>
      <c r="U73" s="5">
        <v>287</v>
      </c>
      <c r="V73" s="5">
        <v>239</v>
      </c>
      <c r="W73" s="5">
        <v>297</v>
      </c>
      <c r="X73" s="52">
        <v>310</v>
      </c>
      <c r="Y73" s="56">
        <f t="shared" si="31"/>
        <v>-53</v>
      </c>
      <c r="Z73" s="7">
        <f t="shared" si="32"/>
        <v>-71</v>
      </c>
      <c r="AA73" s="7">
        <f t="shared" si="33"/>
        <v>-88</v>
      </c>
      <c r="AB73" s="7">
        <f t="shared" si="34"/>
        <v>-76</v>
      </c>
      <c r="AC73" s="7">
        <f t="shared" si="35"/>
        <v>-95</v>
      </c>
      <c r="AD73" s="7">
        <f t="shared" si="36"/>
        <v>-114</v>
      </c>
      <c r="BT73" s="12"/>
      <c r="CA73" s="108"/>
    </row>
    <row r="74" spans="1:79" ht="15" hidden="1" customHeight="1" x14ac:dyDescent="0.35">
      <c r="A74" s="42">
        <v>44096</v>
      </c>
      <c r="B74" s="43" t="s">
        <v>26</v>
      </c>
      <c r="C74" s="44">
        <v>23012</v>
      </c>
      <c r="D74" s="44" t="s">
        <v>29</v>
      </c>
      <c r="E74" s="44">
        <v>231001</v>
      </c>
      <c r="F74" s="44" t="s">
        <v>31</v>
      </c>
      <c r="G74" s="44">
        <v>231002</v>
      </c>
      <c r="H74" s="44">
        <v>1</v>
      </c>
      <c r="I74" s="44"/>
      <c r="J74" s="44"/>
      <c r="K74" s="43"/>
      <c r="L74" s="44">
        <v>795</v>
      </c>
      <c r="M74" s="44">
        <v>924</v>
      </c>
      <c r="N74" s="44">
        <v>1062</v>
      </c>
      <c r="O74" s="44">
        <v>874</v>
      </c>
      <c r="P74" s="44">
        <v>995</v>
      </c>
      <c r="Q74" s="44">
        <v>1145</v>
      </c>
      <c r="S74" s="5">
        <v>653</v>
      </c>
      <c r="T74" s="5">
        <v>808</v>
      </c>
      <c r="U74" s="5">
        <v>900</v>
      </c>
      <c r="V74" s="5">
        <v>752</v>
      </c>
      <c r="W74" s="5">
        <v>910</v>
      </c>
      <c r="X74" s="52">
        <v>1016</v>
      </c>
      <c r="Y74" s="56">
        <f t="shared" si="31"/>
        <v>-142</v>
      </c>
      <c r="Z74" s="7">
        <f t="shared" si="32"/>
        <v>-116</v>
      </c>
      <c r="AA74" s="7">
        <f t="shared" si="33"/>
        <v>-162</v>
      </c>
      <c r="AB74" s="7">
        <f t="shared" si="34"/>
        <v>-122</v>
      </c>
      <c r="AC74" s="7">
        <f t="shared" si="35"/>
        <v>-85</v>
      </c>
      <c r="AD74" s="7">
        <f t="shared" si="36"/>
        <v>-129</v>
      </c>
      <c r="BT74" s="12"/>
      <c r="CA74" s="108"/>
    </row>
    <row r="75" spans="1:79" ht="15" hidden="1" customHeight="1" x14ac:dyDescent="0.35">
      <c r="A75" s="42">
        <v>44096</v>
      </c>
      <c r="B75" s="43" t="s">
        <v>26</v>
      </c>
      <c r="C75" s="44">
        <v>23013</v>
      </c>
      <c r="D75" s="44" t="s">
        <v>31</v>
      </c>
      <c r="E75" s="44">
        <v>231002</v>
      </c>
      <c r="F75" s="44" t="s">
        <v>32</v>
      </c>
      <c r="G75" s="44">
        <v>231003</v>
      </c>
      <c r="H75" s="44">
        <v>1</v>
      </c>
      <c r="I75" s="44"/>
      <c r="J75" s="44"/>
      <c r="K75" s="43"/>
      <c r="L75" s="44">
        <v>650</v>
      </c>
      <c r="M75" s="44">
        <v>804</v>
      </c>
      <c r="N75" s="44">
        <v>925</v>
      </c>
      <c r="O75" s="44">
        <v>748</v>
      </c>
      <c r="P75" s="44">
        <v>906</v>
      </c>
      <c r="Q75" s="44">
        <v>1042</v>
      </c>
      <c r="S75" s="6">
        <v>653</v>
      </c>
      <c r="T75" s="5">
        <v>799</v>
      </c>
      <c r="U75" s="5">
        <v>900</v>
      </c>
      <c r="V75" s="7">
        <v>748</v>
      </c>
      <c r="W75" s="5">
        <v>891</v>
      </c>
      <c r="X75" s="52">
        <v>1016</v>
      </c>
      <c r="Y75" s="56">
        <f t="shared" si="31"/>
        <v>3</v>
      </c>
      <c r="Z75" s="7">
        <f t="shared" si="32"/>
        <v>-5</v>
      </c>
      <c r="AA75" s="7">
        <f t="shared" si="33"/>
        <v>-25</v>
      </c>
      <c r="AB75" s="7">
        <f t="shared" si="34"/>
        <v>0</v>
      </c>
      <c r="AC75" s="7">
        <f t="shared" si="35"/>
        <v>-15</v>
      </c>
      <c r="AD75" s="7">
        <f t="shared" si="36"/>
        <v>-26</v>
      </c>
      <c r="BT75" s="12"/>
      <c r="CA75" s="108"/>
    </row>
    <row r="76" spans="1:79" ht="15" hidden="1" customHeight="1" x14ac:dyDescent="0.35">
      <c r="A76" s="42">
        <v>44096</v>
      </c>
      <c r="B76" s="43" t="s">
        <v>26</v>
      </c>
      <c r="C76" s="44">
        <v>23020</v>
      </c>
      <c r="D76" s="44" t="s">
        <v>33</v>
      </c>
      <c r="E76" s="44">
        <v>231004</v>
      </c>
      <c r="F76" s="44" t="s">
        <v>48</v>
      </c>
      <c r="G76" s="44">
        <v>231800</v>
      </c>
      <c r="H76" s="44">
        <v>1</v>
      </c>
      <c r="I76" s="44"/>
      <c r="J76" s="44"/>
      <c r="K76" s="43"/>
      <c r="L76" s="44">
        <v>900</v>
      </c>
      <c r="M76" s="44">
        <v>1079</v>
      </c>
      <c r="N76" s="44">
        <v>1241</v>
      </c>
      <c r="O76" s="44">
        <v>1019</v>
      </c>
      <c r="P76" s="44">
        <v>1195</v>
      </c>
      <c r="Q76" s="44">
        <v>1374</v>
      </c>
      <c r="S76" s="5">
        <v>863</v>
      </c>
      <c r="T76" s="7">
        <v>1079</v>
      </c>
      <c r="U76" s="5">
        <v>1220</v>
      </c>
      <c r="V76" s="7">
        <v>1019</v>
      </c>
      <c r="W76" s="7">
        <v>1195</v>
      </c>
      <c r="X76" s="52">
        <v>1356</v>
      </c>
      <c r="Y76" s="56">
        <f t="shared" si="31"/>
        <v>-37</v>
      </c>
      <c r="Z76" s="7">
        <f t="shared" si="32"/>
        <v>0</v>
      </c>
      <c r="AA76" s="7">
        <f t="shared" si="33"/>
        <v>-21</v>
      </c>
      <c r="AB76" s="7">
        <f t="shared" si="34"/>
        <v>0</v>
      </c>
      <c r="AC76" s="7">
        <f t="shared" si="35"/>
        <v>0</v>
      </c>
      <c r="AD76" s="7">
        <f t="shared" si="36"/>
        <v>-18</v>
      </c>
      <c r="BT76" s="12"/>
      <c r="CA76" s="108"/>
    </row>
    <row r="77" spans="1:79" ht="15" hidden="1" customHeight="1" x14ac:dyDescent="0.35">
      <c r="A77" s="42">
        <v>44096</v>
      </c>
      <c r="B77" s="43" t="s">
        <v>26</v>
      </c>
      <c r="C77" s="44">
        <v>23025</v>
      </c>
      <c r="D77" s="44" t="s">
        <v>101</v>
      </c>
      <c r="E77" s="44">
        <v>232003</v>
      </c>
      <c r="F77" s="44" t="s">
        <v>112</v>
      </c>
      <c r="G77" s="44">
        <v>233922</v>
      </c>
      <c r="H77" s="44">
        <v>1</v>
      </c>
      <c r="I77" s="44"/>
      <c r="J77" s="44"/>
      <c r="K77" s="43"/>
      <c r="L77" s="44">
        <v>839</v>
      </c>
      <c r="M77" s="44">
        <v>991</v>
      </c>
      <c r="N77" s="44">
        <v>1081</v>
      </c>
      <c r="O77" s="44">
        <v>914</v>
      </c>
      <c r="P77" s="44">
        <v>1068</v>
      </c>
      <c r="Q77" s="44">
        <v>1169</v>
      </c>
      <c r="S77" s="7">
        <v>839</v>
      </c>
      <c r="T77" s="7">
        <v>991</v>
      </c>
      <c r="U77" s="7">
        <v>1081</v>
      </c>
      <c r="V77" s="7">
        <v>914</v>
      </c>
      <c r="W77" s="7">
        <v>1068</v>
      </c>
      <c r="X77" s="49">
        <v>1169</v>
      </c>
      <c r="Y77" s="56">
        <f t="shared" si="31"/>
        <v>0</v>
      </c>
      <c r="Z77" s="7">
        <f t="shared" si="32"/>
        <v>0</v>
      </c>
      <c r="AA77" s="7">
        <f t="shared" si="33"/>
        <v>0</v>
      </c>
      <c r="AB77" s="7">
        <f t="shared" si="34"/>
        <v>0</v>
      </c>
      <c r="AC77" s="7">
        <f t="shared" si="35"/>
        <v>0</v>
      </c>
      <c r="AD77" s="7">
        <f t="shared" si="36"/>
        <v>0</v>
      </c>
      <c r="BT77" s="12"/>
      <c r="CA77" s="108"/>
    </row>
    <row r="78" spans="1:79" ht="15" hidden="1" customHeight="1" x14ac:dyDescent="0.35">
      <c r="A78" s="42">
        <v>44096</v>
      </c>
      <c r="B78" s="43" t="s">
        <v>26</v>
      </c>
      <c r="C78" s="44">
        <v>23031</v>
      </c>
      <c r="D78" s="44" t="s">
        <v>160</v>
      </c>
      <c r="E78" s="44">
        <v>232002</v>
      </c>
      <c r="F78" s="44" t="s">
        <v>161</v>
      </c>
      <c r="G78" s="44">
        <v>232004</v>
      </c>
      <c r="H78" s="44">
        <v>1</v>
      </c>
      <c r="I78" s="44"/>
      <c r="J78" s="44"/>
      <c r="K78" s="43"/>
      <c r="L78" s="44">
        <v>650</v>
      </c>
      <c r="M78" s="44">
        <v>738</v>
      </c>
      <c r="N78" s="44">
        <v>774</v>
      </c>
      <c r="O78" s="44">
        <v>738</v>
      </c>
      <c r="P78" s="44">
        <v>738</v>
      </c>
      <c r="Q78" s="44">
        <v>774</v>
      </c>
      <c r="S78" s="6">
        <v>653</v>
      </c>
      <c r="T78" s="7">
        <v>738</v>
      </c>
      <c r="U78" s="7">
        <v>774</v>
      </c>
      <c r="V78" s="7">
        <v>738</v>
      </c>
      <c r="W78" s="7">
        <v>738</v>
      </c>
      <c r="X78" s="49">
        <v>774</v>
      </c>
      <c r="Y78" s="56">
        <f t="shared" si="31"/>
        <v>3</v>
      </c>
      <c r="Z78" s="7">
        <f t="shared" si="32"/>
        <v>0</v>
      </c>
      <c r="AA78" s="7">
        <f t="shared" si="33"/>
        <v>0</v>
      </c>
      <c r="AB78" s="7">
        <f t="shared" si="34"/>
        <v>0</v>
      </c>
      <c r="AC78" s="7">
        <f t="shared" si="35"/>
        <v>0</v>
      </c>
      <c r="AD78" s="7">
        <f t="shared" si="36"/>
        <v>0</v>
      </c>
      <c r="BT78" s="12"/>
      <c r="CA78" s="108"/>
    </row>
    <row r="79" spans="1:79" ht="15" hidden="1" customHeight="1" x14ac:dyDescent="0.35">
      <c r="A79" s="42">
        <v>44096</v>
      </c>
      <c r="B79" s="43" t="s">
        <v>26</v>
      </c>
      <c r="C79" s="44">
        <v>23034</v>
      </c>
      <c r="D79" s="44" t="s">
        <v>154</v>
      </c>
      <c r="E79" s="44">
        <v>232006</v>
      </c>
      <c r="F79" s="44" t="s">
        <v>161</v>
      </c>
      <c r="G79" s="44">
        <v>232004</v>
      </c>
      <c r="H79" s="44">
        <v>1</v>
      </c>
      <c r="I79" s="44"/>
      <c r="J79" s="44"/>
      <c r="K79" s="43"/>
      <c r="L79" s="44">
        <v>650</v>
      </c>
      <c r="M79" s="44">
        <v>804</v>
      </c>
      <c r="N79" s="44">
        <v>925</v>
      </c>
      <c r="O79" s="44">
        <v>748</v>
      </c>
      <c r="P79" s="44">
        <v>906</v>
      </c>
      <c r="Q79" s="44">
        <v>1042</v>
      </c>
      <c r="S79" s="6">
        <v>653</v>
      </c>
      <c r="T79" s="5">
        <v>799</v>
      </c>
      <c r="U79" s="5">
        <v>900</v>
      </c>
      <c r="V79" s="7">
        <v>748</v>
      </c>
      <c r="W79" s="5">
        <v>891</v>
      </c>
      <c r="X79" s="52">
        <v>1016</v>
      </c>
      <c r="Y79" s="56">
        <f t="shared" si="31"/>
        <v>3</v>
      </c>
      <c r="Z79" s="7">
        <f t="shared" si="32"/>
        <v>-5</v>
      </c>
      <c r="AA79" s="7">
        <f t="shared" si="33"/>
        <v>-25</v>
      </c>
      <c r="AB79" s="7">
        <f t="shared" si="34"/>
        <v>0</v>
      </c>
      <c r="AC79" s="7">
        <f t="shared" si="35"/>
        <v>-15</v>
      </c>
      <c r="AD79" s="7">
        <f t="shared" si="36"/>
        <v>-26</v>
      </c>
      <c r="BT79" s="12"/>
      <c r="CA79" s="108"/>
    </row>
    <row r="80" spans="1:79" ht="15" hidden="1" customHeight="1" x14ac:dyDescent="0.35">
      <c r="A80" s="42">
        <v>44096</v>
      </c>
      <c r="B80" s="43" t="s">
        <v>26</v>
      </c>
      <c r="C80" s="44">
        <v>23069</v>
      </c>
      <c r="D80" s="44" t="s">
        <v>162</v>
      </c>
      <c r="E80" s="44">
        <v>232001</v>
      </c>
      <c r="F80" s="44" t="s">
        <v>164</v>
      </c>
      <c r="G80" s="44">
        <v>232927</v>
      </c>
      <c r="H80" s="44">
        <v>2</v>
      </c>
      <c r="I80" s="44"/>
      <c r="J80" s="44"/>
      <c r="K80" s="43"/>
      <c r="L80" s="44">
        <v>550</v>
      </c>
      <c r="M80" s="44">
        <v>678</v>
      </c>
      <c r="N80" s="44">
        <v>780</v>
      </c>
      <c r="O80" s="44">
        <v>707</v>
      </c>
      <c r="P80" s="44">
        <v>804</v>
      </c>
      <c r="Q80" s="44">
        <v>925</v>
      </c>
      <c r="S80" s="5">
        <v>525</v>
      </c>
      <c r="T80" s="6">
        <v>681</v>
      </c>
      <c r="U80" s="5">
        <v>771</v>
      </c>
      <c r="V80" s="5">
        <v>646</v>
      </c>
      <c r="W80" s="5">
        <v>764</v>
      </c>
      <c r="X80" s="52">
        <v>913</v>
      </c>
      <c r="Y80" s="56">
        <f t="shared" si="31"/>
        <v>-25</v>
      </c>
      <c r="Z80" s="7">
        <f t="shared" si="32"/>
        <v>3</v>
      </c>
      <c r="AA80" s="7">
        <f t="shared" si="33"/>
        <v>-9</v>
      </c>
      <c r="AB80" s="7">
        <f t="shared" si="34"/>
        <v>-61</v>
      </c>
      <c r="AC80" s="7">
        <f t="shared" si="35"/>
        <v>-40</v>
      </c>
      <c r="AD80" s="7">
        <f t="shared" si="36"/>
        <v>-12</v>
      </c>
      <c r="BT80" s="12"/>
      <c r="CA80" s="108"/>
    </row>
    <row r="81" spans="1:79" s="29" customFormat="1" ht="15" hidden="1" customHeight="1" x14ac:dyDescent="0.35">
      <c r="A81" s="42">
        <v>44096</v>
      </c>
      <c r="B81" s="43" t="s">
        <v>26</v>
      </c>
      <c r="C81" s="44">
        <v>23069</v>
      </c>
      <c r="D81" s="44" t="s">
        <v>164</v>
      </c>
      <c r="E81" s="44">
        <v>232927</v>
      </c>
      <c r="F81" s="44" t="s">
        <v>161</v>
      </c>
      <c r="G81" s="44">
        <v>232004</v>
      </c>
      <c r="H81" s="44">
        <v>2</v>
      </c>
      <c r="I81" s="44"/>
      <c r="J81" s="44"/>
      <c r="K81" s="43"/>
      <c r="L81" s="44">
        <v>550</v>
      </c>
      <c r="M81" s="44">
        <v>678</v>
      </c>
      <c r="N81" s="44">
        <v>780</v>
      </c>
      <c r="O81" s="44">
        <v>707</v>
      </c>
      <c r="P81" s="44">
        <v>804</v>
      </c>
      <c r="Q81" s="44">
        <v>925</v>
      </c>
      <c r="R81" s="4"/>
      <c r="S81" s="5">
        <v>525</v>
      </c>
      <c r="T81" s="6">
        <v>681</v>
      </c>
      <c r="U81" s="5">
        <v>771</v>
      </c>
      <c r="V81" s="5">
        <v>646</v>
      </c>
      <c r="W81" s="5">
        <v>764</v>
      </c>
      <c r="X81" s="52">
        <v>913</v>
      </c>
      <c r="Y81" s="56">
        <f t="shared" ref="Y81" si="37">S81-L81</f>
        <v>-25</v>
      </c>
      <c r="Z81" s="7">
        <f t="shared" ref="Z81" si="38">T81-M81</f>
        <v>3</v>
      </c>
      <c r="AA81" s="7">
        <f t="shared" ref="AA81" si="39">U81-N81</f>
        <v>-9</v>
      </c>
      <c r="AB81" s="7">
        <f t="shared" ref="AB81" si="40">V81-O81</f>
        <v>-61</v>
      </c>
      <c r="AC81" s="7">
        <f t="shared" ref="AC81" si="41">W81-P81</f>
        <v>-40</v>
      </c>
      <c r="AD81" s="7">
        <f t="shared" ref="AD81" si="42">X81-Q81</f>
        <v>-12</v>
      </c>
      <c r="BG81" s="103"/>
      <c r="BH81" s="12"/>
      <c r="BI81" s="12"/>
      <c r="BJ81" s="12"/>
      <c r="BK81" s="12"/>
      <c r="BL81" s="12"/>
      <c r="BM81" s="12"/>
      <c r="BO81" s="12"/>
      <c r="BP81" s="12"/>
      <c r="BQ81" s="12"/>
      <c r="BR81" s="12"/>
      <c r="BS81" s="12"/>
      <c r="BT81" s="12"/>
      <c r="BU81" s="108"/>
      <c r="BV81" s="108"/>
      <c r="BW81" s="108"/>
      <c r="BX81" s="108"/>
      <c r="BY81" s="108"/>
      <c r="BZ81" s="108"/>
      <c r="CA81" s="108"/>
    </row>
    <row r="82" spans="1:79" ht="15" hidden="1" customHeight="1" x14ac:dyDescent="0.35">
      <c r="A82" s="42">
        <v>44096</v>
      </c>
      <c r="B82" s="43" t="s">
        <v>26</v>
      </c>
      <c r="C82" s="44">
        <v>23070</v>
      </c>
      <c r="D82" s="44" t="s">
        <v>154</v>
      </c>
      <c r="E82" s="44">
        <v>232006</v>
      </c>
      <c r="F82" s="44" t="s">
        <v>162</v>
      </c>
      <c r="G82" s="44">
        <v>232001</v>
      </c>
      <c r="H82" s="44">
        <v>1</v>
      </c>
      <c r="I82" s="44"/>
      <c r="J82" s="44"/>
      <c r="K82" s="43"/>
      <c r="L82" s="44">
        <v>550</v>
      </c>
      <c r="M82" s="44">
        <v>678</v>
      </c>
      <c r="N82" s="44">
        <v>780</v>
      </c>
      <c r="O82" s="44">
        <v>707</v>
      </c>
      <c r="P82" s="44">
        <v>804</v>
      </c>
      <c r="Q82" s="44">
        <v>925</v>
      </c>
      <c r="S82" s="5">
        <v>525</v>
      </c>
      <c r="T82" s="6">
        <v>681</v>
      </c>
      <c r="U82" s="5">
        <v>771</v>
      </c>
      <c r="V82" s="5">
        <v>646</v>
      </c>
      <c r="W82" s="6">
        <v>807</v>
      </c>
      <c r="X82" s="52">
        <v>913</v>
      </c>
      <c r="Y82" s="56">
        <f t="shared" si="31"/>
        <v>-25</v>
      </c>
      <c r="Z82" s="7">
        <f t="shared" si="32"/>
        <v>3</v>
      </c>
      <c r="AA82" s="7">
        <f t="shared" si="33"/>
        <v>-9</v>
      </c>
      <c r="AB82" s="7">
        <f t="shared" si="34"/>
        <v>-61</v>
      </c>
      <c r="AC82" s="7">
        <f t="shared" si="35"/>
        <v>3</v>
      </c>
      <c r="AD82" s="7">
        <f t="shared" si="36"/>
        <v>-12</v>
      </c>
      <c r="BT82" s="12"/>
      <c r="CA82" s="108"/>
    </row>
    <row r="83" spans="1:79" ht="15" hidden="1" customHeight="1" x14ac:dyDescent="0.35">
      <c r="A83" s="42">
        <v>44096</v>
      </c>
      <c r="B83" s="43" t="s">
        <v>26</v>
      </c>
      <c r="C83" s="44" t="s">
        <v>88</v>
      </c>
      <c r="D83" s="44">
        <v>230</v>
      </c>
      <c r="E83" s="44">
        <v>232006</v>
      </c>
      <c r="F83" s="44">
        <v>138</v>
      </c>
      <c r="G83" s="44">
        <v>232139</v>
      </c>
      <c r="H83" s="44">
        <v>1</v>
      </c>
      <c r="I83" s="44"/>
      <c r="J83" s="44"/>
      <c r="K83" s="43"/>
      <c r="L83" s="44">
        <v>366</v>
      </c>
      <c r="M83" s="44">
        <v>478</v>
      </c>
      <c r="N83" s="44">
        <v>549</v>
      </c>
      <c r="O83" s="44">
        <v>478</v>
      </c>
      <c r="P83" s="44">
        <v>478</v>
      </c>
      <c r="Q83" s="44">
        <v>549</v>
      </c>
      <c r="S83" s="7">
        <v>366</v>
      </c>
      <c r="T83" s="7">
        <v>478</v>
      </c>
      <c r="U83" s="7">
        <v>549</v>
      </c>
      <c r="V83" s="7">
        <v>478</v>
      </c>
      <c r="W83" s="7">
        <v>478</v>
      </c>
      <c r="X83" s="49">
        <v>549</v>
      </c>
      <c r="Y83" s="56">
        <f t="shared" si="31"/>
        <v>0</v>
      </c>
      <c r="Z83" s="7">
        <f t="shared" si="32"/>
        <v>0</v>
      </c>
      <c r="AA83" s="7">
        <f t="shared" si="33"/>
        <v>0</v>
      </c>
      <c r="AB83" s="7">
        <f t="shared" si="34"/>
        <v>0</v>
      </c>
      <c r="AC83" s="7">
        <f t="shared" si="35"/>
        <v>0</v>
      </c>
      <c r="AD83" s="7">
        <f t="shared" si="36"/>
        <v>0</v>
      </c>
      <c r="BT83" s="12"/>
      <c r="CA83" s="108"/>
    </row>
    <row r="84" spans="1:79" ht="15" hidden="1" customHeight="1" x14ac:dyDescent="0.35">
      <c r="A84" s="42">
        <v>44096</v>
      </c>
      <c r="B84" s="43" t="s">
        <v>26</v>
      </c>
      <c r="C84" s="44" t="s">
        <v>37</v>
      </c>
      <c r="D84" s="44">
        <v>230</v>
      </c>
      <c r="E84" s="44">
        <v>232000</v>
      </c>
      <c r="F84" s="44">
        <v>138</v>
      </c>
      <c r="G84" s="44">
        <v>232103</v>
      </c>
      <c r="H84" s="44">
        <v>1</v>
      </c>
      <c r="I84" s="44"/>
      <c r="J84" s="44"/>
      <c r="K84" s="43"/>
      <c r="L84" s="44">
        <v>367</v>
      </c>
      <c r="M84" s="44">
        <v>454</v>
      </c>
      <c r="N84" s="44">
        <v>522</v>
      </c>
      <c r="O84" s="44">
        <v>481</v>
      </c>
      <c r="P84" s="44">
        <v>504</v>
      </c>
      <c r="Q84" s="44">
        <v>579</v>
      </c>
      <c r="S84" s="6">
        <v>419</v>
      </c>
      <c r="T84" s="7">
        <v>454</v>
      </c>
      <c r="U84" s="7">
        <v>522</v>
      </c>
      <c r="V84" s="7">
        <v>481</v>
      </c>
      <c r="W84" s="7">
        <v>504</v>
      </c>
      <c r="X84" s="49">
        <v>579</v>
      </c>
      <c r="Y84" s="56">
        <f t="shared" si="31"/>
        <v>52</v>
      </c>
      <c r="Z84" s="7">
        <f t="shared" si="32"/>
        <v>0</v>
      </c>
      <c r="AA84" s="7">
        <f t="shared" si="33"/>
        <v>0</v>
      </c>
      <c r="AB84" s="7">
        <f t="shared" si="34"/>
        <v>0</v>
      </c>
      <c r="AC84" s="7">
        <f t="shared" si="35"/>
        <v>0</v>
      </c>
      <c r="AD84" s="7">
        <f t="shared" si="36"/>
        <v>0</v>
      </c>
      <c r="BT84" s="12"/>
      <c r="CA84" s="108"/>
    </row>
    <row r="85" spans="1:79" ht="15" hidden="1" customHeight="1" x14ac:dyDescent="0.35">
      <c r="A85" s="42">
        <v>44096</v>
      </c>
      <c r="B85" s="43" t="s">
        <v>44</v>
      </c>
      <c r="C85" s="44">
        <v>2340</v>
      </c>
      <c r="D85" s="44" t="s">
        <v>60</v>
      </c>
      <c r="E85" s="44">
        <v>220959</v>
      </c>
      <c r="F85" s="44" t="s">
        <v>61</v>
      </c>
      <c r="G85" s="44">
        <v>223979</v>
      </c>
      <c r="H85" s="44" t="s">
        <v>42</v>
      </c>
      <c r="I85" s="44"/>
      <c r="J85" s="44"/>
      <c r="K85" s="43"/>
      <c r="L85" s="44">
        <v>748</v>
      </c>
      <c r="M85" s="44">
        <v>857</v>
      </c>
      <c r="N85" s="44">
        <v>928</v>
      </c>
      <c r="O85" s="44">
        <v>883</v>
      </c>
      <c r="P85" s="44">
        <v>974</v>
      </c>
      <c r="Q85" s="44">
        <v>1004</v>
      </c>
      <c r="S85" s="7">
        <v>748</v>
      </c>
      <c r="T85" s="5">
        <v>796</v>
      </c>
      <c r="U85" s="5">
        <v>835</v>
      </c>
      <c r="V85" s="5">
        <v>796</v>
      </c>
      <c r="W85" s="5">
        <v>796</v>
      </c>
      <c r="X85" s="52">
        <v>835</v>
      </c>
      <c r="Y85" s="56">
        <f t="shared" ref="Y85:Y116" si="43">S85-L85</f>
        <v>0</v>
      </c>
      <c r="Z85" s="7">
        <f t="shared" ref="Z85:Z116" si="44">T85-M85</f>
        <v>-61</v>
      </c>
      <c r="AA85" s="7">
        <f t="shared" ref="AA85:AA116" si="45">U85-N85</f>
        <v>-93</v>
      </c>
      <c r="AB85" s="7">
        <f t="shared" ref="AB85:AB116" si="46">V85-O85</f>
        <v>-87</v>
      </c>
      <c r="AC85" s="7">
        <f t="shared" ref="AC85:AC116" si="47">W85-P85</f>
        <v>-178</v>
      </c>
      <c r="AD85" s="7">
        <f t="shared" ref="AD85:AD116" si="48">X85-Q85</f>
        <v>-169</v>
      </c>
      <c r="BT85" s="12"/>
      <c r="CA85" s="108"/>
    </row>
    <row r="86" spans="1:79" ht="15" hidden="1" customHeight="1" x14ac:dyDescent="0.35">
      <c r="A86" s="42">
        <v>44096</v>
      </c>
      <c r="B86" s="43" t="s">
        <v>44</v>
      </c>
      <c r="C86" s="44">
        <v>11511</v>
      </c>
      <c r="D86" s="44" t="s">
        <v>102</v>
      </c>
      <c r="E86" s="44">
        <v>224104</v>
      </c>
      <c r="F86" s="44" t="s">
        <v>113</v>
      </c>
      <c r="G86" s="44">
        <v>224107</v>
      </c>
      <c r="H86" s="44">
        <v>1</v>
      </c>
      <c r="I86" s="44"/>
      <c r="J86" s="44"/>
      <c r="K86" s="43"/>
      <c r="L86" s="44">
        <v>77</v>
      </c>
      <c r="M86" s="44">
        <v>89</v>
      </c>
      <c r="N86" s="44">
        <v>92</v>
      </c>
      <c r="O86" s="44">
        <v>82</v>
      </c>
      <c r="P86" s="44">
        <v>93</v>
      </c>
      <c r="Q86" s="44">
        <v>96</v>
      </c>
      <c r="S86" s="6">
        <v>86</v>
      </c>
      <c r="T86" s="6">
        <v>103</v>
      </c>
      <c r="U86" s="6">
        <v>114</v>
      </c>
      <c r="V86" s="6">
        <v>91</v>
      </c>
      <c r="W86" s="6">
        <v>106</v>
      </c>
      <c r="X86" s="51">
        <v>117</v>
      </c>
      <c r="Y86" s="56">
        <f t="shared" si="43"/>
        <v>9</v>
      </c>
      <c r="Z86" s="7">
        <f t="shared" si="44"/>
        <v>14</v>
      </c>
      <c r="AA86" s="7">
        <f t="shared" si="45"/>
        <v>22</v>
      </c>
      <c r="AB86" s="7">
        <f t="shared" si="46"/>
        <v>9</v>
      </c>
      <c r="AC86" s="7">
        <f t="shared" si="47"/>
        <v>13</v>
      </c>
      <c r="AD86" s="7">
        <f t="shared" si="48"/>
        <v>21</v>
      </c>
      <c r="BT86" s="12"/>
      <c r="CA86" s="108"/>
    </row>
    <row r="87" spans="1:79" ht="15" hidden="1" customHeight="1" x14ac:dyDescent="0.35">
      <c r="A87" s="42">
        <v>44096</v>
      </c>
      <c r="B87" s="43" t="s">
        <v>44</v>
      </c>
      <c r="C87" s="44">
        <v>11513</v>
      </c>
      <c r="D87" s="44" t="s">
        <v>103</v>
      </c>
      <c r="E87" s="44">
        <v>224105</v>
      </c>
      <c r="F87" s="44" t="s">
        <v>114</v>
      </c>
      <c r="G87" s="44">
        <v>224108</v>
      </c>
      <c r="H87" s="44">
        <v>1</v>
      </c>
      <c r="I87" s="44"/>
      <c r="J87" s="44"/>
      <c r="K87" s="43"/>
      <c r="L87" s="44">
        <v>77</v>
      </c>
      <c r="M87" s="44">
        <v>89</v>
      </c>
      <c r="N87" s="44">
        <v>92</v>
      </c>
      <c r="O87" s="44">
        <v>82</v>
      </c>
      <c r="P87" s="44">
        <v>93</v>
      </c>
      <c r="Q87" s="44">
        <v>96</v>
      </c>
      <c r="S87" s="6">
        <v>86</v>
      </c>
      <c r="T87" s="6">
        <v>103</v>
      </c>
      <c r="U87" s="6">
        <v>114</v>
      </c>
      <c r="V87" s="6">
        <v>91</v>
      </c>
      <c r="W87" s="6">
        <v>106</v>
      </c>
      <c r="X87" s="51">
        <v>117</v>
      </c>
      <c r="Y87" s="56">
        <f t="shared" si="43"/>
        <v>9</v>
      </c>
      <c r="Z87" s="7">
        <f t="shared" si="44"/>
        <v>14</v>
      </c>
      <c r="AA87" s="7">
        <f t="shared" si="45"/>
        <v>22</v>
      </c>
      <c r="AB87" s="7">
        <f t="shared" si="46"/>
        <v>9</v>
      </c>
      <c r="AC87" s="7">
        <f t="shared" si="47"/>
        <v>13</v>
      </c>
      <c r="AD87" s="7">
        <f t="shared" si="48"/>
        <v>21</v>
      </c>
      <c r="BT87" s="12"/>
      <c r="CA87" s="108"/>
    </row>
    <row r="88" spans="1:79" ht="15" hidden="1" customHeight="1" x14ac:dyDescent="0.35">
      <c r="A88" s="42">
        <v>44096</v>
      </c>
      <c r="B88" s="43" t="s">
        <v>44</v>
      </c>
      <c r="C88" s="44">
        <v>11515</v>
      </c>
      <c r="D88" s="44" t="s">
        <v>66</v>
      </c>
      <c r="E88" s="44">
        <v>224110</v>
      </c>
      <c r="F88" s="44" t="s">
        <v>67</v>
      </c>
      <c r="G88" s="44">
        <v>224115</v>
      </c>
      <c r="H88" s="44">
        <v>1</v>
      </c>
      <c r="I88" s="44"/>
      <c r="J88" s="44"/>
      <c r="K88" s="43"/>
      <c r="L88" s="44">
        <v>67</v>
      </c>
      <c r="M88" s="44">
        <v>78</v>
      </c>
      <c r="N88" s="44">
        <v>81</v>
      </c>
      <c r="O88" s="44">
        <v>72</v>
      </c>
      <c r="P88" s="44">
        <v>82</v>
      </c>
      <c r="Q88" s="44">
        <v>85</v>
      </c>
      <c r="S88" s="6">
        <v>84</v>
      </c>
      <c r="T88" s="6">
        <v>95</v>
      </c>
      <c r="U88" s="6">
        <v>105</v>
      </c>
      <c r="V88" s="6">
        <v>88</v>
      </c>
      <c r="W88" s="6">
        <v>97</v>
      </c>
      <c r="X88" s="51">
        <v>108</v>
      </c>
      <c r="Y88" s="56">
        <f t="shared" si="43"/>
        <v>17</v>
      </c>
      <c r="Z88" s="7">
        <f t="shared" si="44"/>
        <v>17</v>
      </c>
      <c r="AA88" s="7">
        <f t="shared" si="45"/>
        <v>24</v>
      </c>
      <c r="AB88" s="7">
        <f t="shared" si="46"/>
        <v>16</v>
      </c>
      <c r="AC88" s="7">
        <f t="shared" si="47"/>
        <v>15</v>
      </c>
      <c r="AD88" s="7">
        <f t="shared" si="48"/>
        <v>23</v>
      </c>
      <c r="BT88" s="12"/>
      <c r="CA88" s="108"/>
    </row>
    <row r="89" spans="1:79" ht="15" hidden="1" customHeight="1" x14ac:dyDescent="0.35">
      <c r="A89" s="42">
        <v>44096</v>
      </c>
      <c r="B89" s="43" t="s">
        <v>44</v>
      </c>
      <c r="C89" s="44">
        <v>13833</v>
      </c>
      <c r="D89" s="44" t="s">
        <v>83</v>
      </c>
      <c r="E89" s="44">
        <v>224090</v>
      </c>
      <c r="F89" s="44" t="s">
        <v>85</v>
      </c>
      <c r="G89" s="44">
        <v>224092</v>
      </c>
      <c r="H89" s="44">
        <v>1</v>
      </c>
      <c r="I89" s="44"/>
      <c r="J89" s="44"/>
      <c r="K89" s="43"/>
      <c r="L89" s="44">
        <v>188</v>
      </c>
      <c r="M89" s="44">
        <v>235</v>
      </c>
      <c r="N89" s="44">
        <v>243</v>
      </c>
      <c r="O89" s="44">
        <v>198</v>
      </c>
      <c r="P89" s="44">
        <v>241</v>
      </c>
      <c r="Q89" s="44">
        <v>249</v>
      </c>
      <c r="S89" s="7">
        <v>188</v>
      </c>
      <c r="T89" s="5">
        <v>225</v>
      </c>
      <c r="U89" s="5">
        <v>232</v>
      </c>
      <c r="V89" s="5">
        <v>196</v>
      </c>
      <c r="W89" s="5">
        <v>231</v>
      </c>
      <c r="X89" s="52">
        <v>238</v>
      </c>
      <c r="Y89" s="56">
        <f t="shared" si="43"/>
        <v>0</v>
      </c>
      <c r="Z89" s="7">
        <f t="shared" si="44"/>
        <v>-10</v>
      </c>
      <c r="AA89" s="7">
        <f t="shared" si="45"/>
        <v>-11</v>
      </c>
      <c r="AB89" s="7">
        <f t="shared" si="46"/>
        <v>-2</v>
      </c>
      <c r="AC89" s="7">
        <f t="shared" si="47"/>
        <v>-10</v>
      </c>
      <c r="AD89" s="7">
        <f t="shared" si="48"/>
        <v>-11</v>
      </c>
      <c r="BT89" s="12"/>
      <c r="CA89" s="108"/>
    </row>
    <row r="90" spans="1:79" s="19" customFormat="1" ht="15" hidden="1" customHeight="1" x14ac:dyDescent="0.35">
      <c r="A90" s="42">
        <v>44096</v>
      </c>
      <c r="B90" s="43" t="s">
        <v>44</v>
      </c>
      <c r="C90" s="44">
        <v>23008</v>
      </c>
      <c r="D90" s="44" t="s">
        <v>120</v>
      </c>
      <c r="E90" s="44">
        <v>223951</v>
      </c>
      <c r="F90" s="44" t="s">
        <v>121</v>
      </c>
      <c r="G90" s="44">
        <v>223955</v>
      </c>
      <c r="H90" s="44">
        <v>1</v>
      </c>
      <c r="I90" s="44"/>
      <c r="J90" s="44"/>
      <c r="K90" s="43"/>
      <c r="L90" s="44">
        <v>259</v>
      </c>
      <c r="M90" s="44">
        <v>401</v>
      </c>
      <c r="N90" s="44">
        <v>414</v>
      </c>
      <c r="O90" s="44">
        <v>331</v>
      </c>
      <c r="P90" s="44">
        <v>442</v>
      </c>
      <c r="Q90" s="44">
        <v>456</v>
      </c>
      <c r="R90" s="4"/>
      <c r="S90" s="5">
        <v>235</v>
      </c>
      <c r="T90" s="5">
        <v>364</v>
      </c>
      <c r="U90" s="5">
        <v>407</v>
      </c>
      <c r="V90" s="6">
        <v>367</v>
      </c>
      <c r="W90" s="6">
        <v>465</v>
      </c>
      <c r="X90" s="51">
        <v>480</v>
      </c>
      <c r="Y90" s="56">
        <f t="shared" si="43"/>
        <v>-24</v>
      </c>
      <c r="Z90" s="7">
        <f t="shared" si="44"/>
        <v>-37</v>
      </c>
      <c r="AA90" s="7">
        <f t="shared" si="45"/>
        <v>-7</v>
      </c>
      <c r="AB90" s="7">
        <f t="shared" si="46"/>
        <v>36</v>
      </c>
      <c r="AC90" s="7">
        <f t="shared" si="47"/>
        <v>23</v>
      </c>
      <c r="AD90" s="7">
        <f t="shared" si="48"/>
        <v>24</v>
      </c>
      <c r="BG90" s="103"/>
      <c r="BH90" s="12"/>
      <c r="BI90" s="12"/>
      <c r="BJ90" s="12"/>
      <c r="BK90" s="12"/>
      <c r="BL90" s="12"/>
      <c r="BM90" s="12"/>
      <c r="BO90" s="12"/>
      <c r="BP90" s="12"/>
      <c r="BQ90" s="12"/>
      <c r="BR90" s="12"/>
      <c r="BS90" s="12"/>
      <c r="BT90" s="12"/>
      <c r="BU90" s="108"/>
      <c r="BV90" s="108"/>
      <c r="BW90" s="108"/>
      <c r="BX90" s="108"/>
      <c r="BY90" s="108"/>
      <c r="BZ90" s="108"/>
      <c r="CA90" s="108"/>
    </row>
    <row r="91" spans="1:79" s="19" customFormat="1" ht="15" hidden="1" customHeight="1" x14ac:dyDescent="0.35">
      <c r="A91" s="42">
        <v>44096</v>
      </c>
      <c r="B91" s="43" t="s">
        <v>44</v>
      </c>
      <c r="C91" s="44">
        <v>23009</v>
      </c>
      <c r="D91" s="44" t="s">
        <v>122</v>
      </c>
      <c r="E91" s="44">
        <v>223953</v>
      </c>
      <c r="F91" s="44" t="s">
        <v>123</v>
      </c>
      <c r="G91" s="44">
        <v>223956</v>
      </c>
      <c r="H91" s="44">
        <v>1</v>
      </c>
      <c r="I91" s="44"/>
      <c r="J91" s="44"/>
      <c r="K91" s="43"/>
      <c r="L91" s="44">
        <v>259</v>
      </c>
      <c r="M91" s="44">
        <v>401</v>
      </c>
      <c r="N91" s="44">
        <v>414</v>
      </c>
      <c r="O91" s="44">
        <v>331</v>
      </c>
      <c r="P91" s="44">
        <v>442</v>
      </c>
      <c r="Q91" s="44">
        <v>456</v>
      </c>
      <c r="R91" s="4"/>
      <c r="S91" s="5">
        <v>235</v>
      </c>
      <c r="T91" s="5">
        <v>297</v>
      </c>
      <c r="U91" s="5">
        <v>311</v>
      </c>
      <c r="V91" s="5">
        <v>297</v>
      </c>
      <c r="W91" s="5">
        <v>297</v>
      </c>
      <c r="X91" s="52">
        <v>311</v>
      </c>
      <c r="Y91" s="56">
        <f t="shared" si="43"/>
        <v>-24</v>
      </c>
      <c r="Z91" s="7">
        <f t="shared" si="44"/>
        <v>-104</v>
      </c>
      <c r="AA91" s="7">
        <f t="shared" si="45"/>
        <v>-103</v>
      </c>
      <c r="AB91" s="7">
        <f t="shared" si="46"/>
        <v>-34</v>
      </c>
      <c r="AC91" s="7">
        <f t="shared" si="47"/>
        <v>-145</v>
      </c>
      <c r="AD91" s="7">
        <f t="shared" si="48"/>
        <v>-145</v>
      </c>
      <c r="BG91" s="103"/>
      <c r="BH91" s="12"/>
      <c r="BI91" s="12"/>
      <c r="BJ91" s="12"/>
      <c r="BK91" s="12"/>
      <c r="BL91" s="12"/>
      <c r="BM91" s="12"/>
      <c r="BO91" s="12"/>
      <c r="BP91" s="12"/>
      <c r="BQ91" s="12"/>
      <c r="BR91" s="12"/>
      <c r="BS91" s="12"/>
      <c r="BT91" s="12"/>
      <c r="BU91" s="108"/>
      <c r="BV91" s="108"/>
      <c r="BW91" s="108"/>
      <c r="BX91" s="108"/>
      <c r="BY91" s="108"/>
      <c r="BZ91" s="108"/>
      <c r="CA91" s="108"/>
    </row>
    <row r="92" spans="1:79" s="19" customFormat="1" ht="15" hidden="1" customHeight="1" x14ac:dyDescent="0.35">
      <c r="A92" s="42">
        <v>44096</v>
      </c>
      <c r="B92" s="43" t="s">
        <v>44</v>
      </c>
      <c r="C92" s="44">
        <v>23010</v>
      </c>
      <c r="D92" s="44" t="s">
        <v>124</v>
      </c>
      <c r="E92" s="44">
        <v>223954</v>
      </c>
      <c r="F92" s="44" t="s">
        <v>125</v>
      </c>
      <c r="G92" s="44">
        <v>223958</v>
      </c>
      <c r="H92" s="44">
        <v>1</v>
      </c>
      <c r="I92" s="44"/>
      <c r="J92" s="44"/>
      <c r="K92" s="43"/>
      <c r="L92" s="44">
        <v>259</v>
      </c>
      <c r="M92" s="44">
        <v>401</v>
      </c>
      <c r="N92" s="44">
        <v>414</v>
      </c>
      <c r="O92" s="44">
        <v>331</v>
      </c>
      <c r="P92" s="44">
        <v>442</v>
      </c>
      <c r="Q92" s="44">
        <v>456</v>
      </c>
      <c r="R92" s="4"/>
      <c r="S92" s="5">
        <v>235</v>
      </c>
      <c r="T92" s="5">
        <v>361</v>
      </c>
      <c r="U92" s="5">
        <v>379</v>
      </c>
      <c r="V92" s="6">
        <v>361</v>
      </c>
      <c r="W92" s="5">
        <v>361</v>
      </c>
      <c r="X92" s="52">
        <v>379</v>
      </c>
      <c r="Y92" s="56">
        <f t="shared" si="43"/>
        <v>-24</v>
      </c>
      <c r="Z92" s="7">
        <f t="shared" si="44"/>
        <v>-40</v>
      </c>
      <c r="AA92" s="7">
        <f t="shared" si="45"/>
        <v>-35</v>
      </c>
      <c r="AB92" s="7">
        <f t="shared" si="46"/>
        <v>30</v>
      </c>
      <c r="AC92" s="7">
        <f t="shared" si="47"/>
        <v>-81</v>
      </c>
      <c r="AD92" s="7">
        <f t="shared" si="48"/>
        <v>-77</v>
      </c>
      <c r="BG92" s="103"/>
      <c r="BH92" s="12"/>
      <c r="BI92" s="12"/>
      <c r="BJ92" s="12"/>
      <c r="BK92" s="12"/>
      <c r="BL92" s="12"/>
      <c r="BM92" s="12"/>
      <c r="BO92" s="12"/>
      <c r="BP92" s="12"/>
      <c r="BQ92" s="12"/>
      <c r="BR92" s="12"/>
      <c r="BS92" s="12"/>
      <c r="BT92" s="12"/>
      <c r="BU92" s="108"/>
      <c r="BV92" s="108"/>
      <c r="BW92" s="108"/>
      <c r="BX92" s="108"/>
      <c r="BY92" s="108"/>
      <c r="BZ92" s="108"/>
      <c r="CA92" s="108"/>
    </row>
    <row r="93" spans="1:79" s="19" customFormat="1" ht="15" hidden="1" customHeight="1" x14ac:dyDescent="0.35">
      <c r="A93" s="42">
        <v>44096</v>
      </c>
      <c r="B93" s="43" t="s">
        <v>44</v>
      </c>
      <c r="C93" s="44">
        <v>23011</v>
      </c>
      <c r="D93" s="44" t="s">
        <v>126</v>
      </c>
      <c r="E93" s="44">
        <v>223952</v>
      </c>
      <c r="F93" s="44" t="s">
        <v>127</v>
      </c>
      <c r="G93" s="44">
        <v>223957</v>
      </c>
      <c r="H93" s="44">
        <v>1</v>
      </c>
      <c r="I93" s="44"/>
      <c r="J93" s="44"/>
      <c r="K93" s="43"/>
      <c r="L93" s="44">
        <v>259</v>
      </c>
      <c r="M93" s="44">
        <v>401</v>
      </c>
      <c r="N93" s="44">
        <v>414</v>
      </c>
      <c r="O93" s="44">
        <v>331</v>
      </c>
      <c r="P93" s="44">
        <v>442</v>
      </c>
      <c r="Q93" s="44">
        <v>456</v>
      </c>
      <c r="R93" s="4"/>
      <c r="S93" s="5">
        <v>235</v>
      </c>
      <c r="T93" s="5">
        <v>310</v>
      </c>
      <c r="U93" s="5">
        <v>325</v>
      </c>
      <c r="V93" s="5">
        <v>310</v>
      </c>
      <c r="W93" s="5">
        <v>310</v>
      </c>
      <c r="X93" s="52">
        <v>325</v>
      </c>
      <c r="Y93" s="56">
        <f t="shared" si="43"/>
        <v>-24</v>
      </c>
      <c r="Z93" s="7">
        <f t="shared" si="44"/>
        <v>-91</v>
      </c>
      <c r="AA93" s="7">
        <f t="shared" si="45"/>
        <v>-89</v>
      </c>
      <c r="AB93" s="7">
        <f t="shared" si="46"/>
        <v>-21</v>
      </c>
      <c r="AC93" s="7">
        <f t="shared" si="47"/>
        <v>-132</v>
      </c>
      <c r="AD93" s="7">
        <f t="shared" si="48"/>
        <v>-131</v>
      </c>
      <c r="BG93" s="103"/>
      <c r="BH93" s="12"/>
      <c r="BI93" s="12"/>
      <c r="BJ93" s="12"/>
      <c r="BK93" s="12"/>
      <c r="BL93" s="12"/>
      <c r="BM93" s="12"/>
      <c r="BO93" s="12"/>
      <c r="BP93" s="12"/>
      <c r="BQ93" s="12"/>
      <c r="BR93" s="12"/>
      <c r="BS93" s="12"/>
      <c r="BT93" s="12"/>
      <c r="BU93" s="108"/>
      <c r="BV93" s="108"/>
      <c r="BW93" s="108"/>
      <c r="BX93" s="108"/>
      <c r="BY93" s="108"/>
      <c r="BZ93" s="108"/>
      <c r="CA93" s="108"/>
    </row>
    <row r="94" spans="1:79" s="19" customFormat="1" ht="15" hidden="1" customHeight="1" x14ac:dyDescent="0.35">
      <c r="A94" s="42">
        <v>44096</v>
      </c>
      <c r="B94" s="43" t="s">
        <v>44</v>
      </c>
      <c r="C94" s="44">
        <v>23016</v>
      </c>
      <c r="D94" s="44" t="s">
        <v>68</v>
      </c>
      <c r="E94" s="44">
        <v>223014</v>
      </c>
      <c r="F94" s="44" t="s">
        <v>69</v>
      </c>
      <c r="G94" s="44">
        <v>224017</v>
      </c>
      <c r="H94" s="44">
        <v>1</v>
      </c>
      <c r="I94" s="44"/>
      <c r="J94" s="44"/>
      <c r="K94" s="43"/>
      <c r="L94" s="44">
        <v>304</v>
      </c>
      <c r="M94" s="44">
        <v>348</v>
      </c>
      <c r="N94" s="44">
        <v>359</v>
      </c>
      <c r="O94" s="44">
        <v>320</v>
      </c>
      <c r="P94" s="44">
        <v>362</v>
      </c>
      <c r="Q94" s="44">
        <v>373</v>
      </c>
      <c r="R94" s="4"/>
      <c r="S94" s="6">
        <v>306</v>
      </c>
      <c r="T94" s="6">
        <v>349</v>
      </c>
      <c r="U94" s="6">
        <v>360</v>
      </c>
      <c r="V94" s="6">
        <v>322</v>
      </c>
      <c r="W94" s="5">
        <v>361</v>
      </c>
      <c r="X94" s="52">
        <v>372</v>
      </c>
      <c r="Y94" s="56">
        <f t="shared" si="43"/>
        <v>2</v>
      </c>
      <c r="Z94" s="7">
        <f t="shared" si="44"/>
        <v>1</v>
      </c>
      <c r="AA94" s="7">
        <f t="shared" si="45"/>
        <v>1</v>
      </c>
      <c r="AB94" s="7">
        <f t="shared" si="46"/>
        <v>2</v>
      </c>
      <c r="AC94" s="7">
        <f t="shared" si="47"/>
        <v>-1</v>
      </c>
      <c r="AD94" s="7">
        <f t="shared" si="48"/>
        <v>-1</v>
      </c>
      <c r="BG94" s="103"/>
      <c r="BH94" s="12"/>
      <c r="BI94" s="12"/>
      <c r="BJ94" s="12"/>
      <c r="BK94" s="12"/>
      <c r="BL94" s="12"/>
      <c r="BM94" s="12"/>
      <c r="BO94" s="12"/>
      <c r="BP94" s="12"/>
      <c r="BQ94" s="12"/>
      <c r="BR94" s="12"/>
      <c r="BS94" s="12"/>
      <c r="BT94" s="12"/>
      <c r="BU94" s="108"/>
      <c r="BV94" s="108"/>
      <c r="BW94" s="108"/>
      <c r="BX94" s="108"/>
      <c r="BY94" s="108"/>
      <c r="BZ94" s="108"/>
      <c r="CA94" s="108"/>
    </row>
    <row r="95" spans="1:79" s="19" customFormat="1" ht="15" hidden="1" customHeight="1" x14ac:dyDescent="0.35">
      <c r="A95" s="42">
        <v>44096</v>
      </c>
      <c r="B95" s="43" t="s">
        <v>44</v>
      </c>
      <c r="C95" s="44">
        <v>23020</v>
      </c>
      <c r="D95" s="44" t="s">
        <v>70</v>
      </c>
      <c r="E95" s="44">
        <v>223964</v>
      </c>
      <c r="F95" s="44" t="s">
        <v>71</v>
      </c>
      <c r="G95" s="44">
        <v>223970</v>
      </c>
      <c r="H95" s="44">
        <v>1</v>
      </c>
      <c r="I95" s="44"/>
      <c r="J95" s="44"/>
      <c r="K95" s="43"/>
      <c r="L95" s="44">
        <v>608</v>
      </c>
      <c r="M95" s="44">
        <v>764</v>
      </c>
      <c r="N95" s="44">
        <v>856</v>
      </c>
      <c r="O95" s="44">
        <v>715</v>
      </c>
      <c r="P95" s="44">
        <v>874</v>
      </c>
      <c r="Q95" s="44">
        <v>981</v>
      </c>
      <c r="R95" s="4"/>
      <c r="S95" s="5">
        <v>419</v>
      </c>
      <c r="T95" s="5">
        <v>521</v>
      </c>
      <c r="U95" s="5">
        <v>599</v>
      </c>
      <c r="V95" s="5">
        <v>482</v>
      </c>
      <c r="W95" s="5">
        <v>608</v>
      </c>
      <c r="X95" s="52">
        <v>699</v>
      </c>
      <c r="Y95" s="56">
        <f t="shared" si="43"/>
        <v>-189</v>
      </c>
      <c r="Z95" s="7">
        <f t="shared" si="44"/>
        <v>-243</v>
      </c>
      <c r="AA95" s="7">
        <f t="shared" si="45"/>
        <v>-257</v>
      </c>
      <c r="AB95" s="7">
        <f t="shared" si="46"/>
        <v>-233</v>
      </c>
      <c r="AC95" s="7">
        <f t="shared" si="47"/>
        <v>-266</v>
      </c>
      <c r="AD95" s="7">
        <f t="shared" si="48"/>
        <v>-282</v>
      </c>
      <c r="BG95" s="103"/>
      <c r="BH95" s="12"/>
      <c r="BI95" s="12"/>
      <c r="BJ95" s="12"/>
      <c r="BK95" s="12"/>
      <c r="BL95" s="12"/>
      <c r="BM95" s="12"/>
      <c r="BO95" s="12"/>
      <c r="BP95" s="12"/>
      <c r="BQ95" s="12"/>
      <c r="BR95" s="12"/>
      <c r="BS95" s="12"/>
      <c r="BT95" s="12"/>
      <c r="BU95" s="108"/>
      <c r="BV95" s="108"/>
      <c r="BW95" s="108"/>
      <c r="BX95" s="108"/>
      <c r="BY95" s="108"/>
      <c r="BZ95" s="108"/>
      <c r="CA95" s="108"/>
    </row>
    <row r="96" spans="1:79" ht="15" hidden="1" customHeight="1" x14ac:dyDescent="0.35">
      <c r="A96" s="42">
        <v>44096</v>
      </c>
      <c r="B96" s="43" t="s">
        <v>44</v>
      </c>
      <c r="C96" s="44">
        <v>23035</v>
      </c>
      <c r="D96" s="44" t="s">
        <v>72</v>
      </c>
      <c r="E96" s="44">
        <v>223937</v>
      </c>
      <c r="F96" s="44" t="s">
        <v>73</v>
      </c>
      <c r="G96" s="44">
        <v>223942</v>
      </c>
      <c r="H96" s="44">
        <v>1</v>
      </c>
      <c r="I96" s="44"/>
      <c r="J96" s="44"/>
      <c r="K96" s="43"/>
      <c r="L96" s="44">
        <v>1100</v>
      </c>
      <c r="M96" s="44">
        <v>1164</v>
      </c>
      <c r="N96" s="44">
        <v>1200</v>
      </c>
      <c r="O96" s="44">
        <v>1156</v>
      </c>
      <c r="P96" s="44">
        <v>1164</v>
      </c>
      <c r="Q96" s="44">
        <v>1200</v>
      </c>
      <c r="S96" s="5">
        <v>796</v>
      </c>
      <c r="T96" s="5">
        <v>796</v>
      </c>
      <c r="U96" s="5">
        <v>835</v>
      </c>
      <c r="V96" s="5">
        <v>796</v>
      </c>
      <c r="W96" s="5">
        <v>796</v>
      </c>
      <c r="X96" s="52">
        <v>835</v>
      </c>
      <c r="Y96" s="56">
        <f t="shared" si="43"/>
        <v>-304</v>
      </c>
      <c r="Z96" s="7">
        <f t="shared" si="44"/>
        <v>-368</v>
      </c>
      <c r="AA96" s="7">
        <f t="shared" si="45"/>
        <v>-365</v>
      </c>
      <c r="AB96" s="7">
        <f t="shared" si="46"/>
        <v>-360</v>
      </c>
      <c r="AC96" s="7">
        <f t="shared" si="47"/>
        <v>-368</v>
      </c>
      <c r="AD96" s="7">
        <f t="shared" si="48"/>
        <v>-365</v>
      </c>
      <c r="BT96" s="12"/>
      <c r="CA96" s="108"/>
    </row>
    <row r="97" spans="1:79" ht="15" hidden="1" customHeight="1" x14ac:dyDescent="0.35">
      <c r="A97" s="42">
        <v>44096</v>
      </c>
      <c r="B97" s="43" t="s">
        <v>44</v>
      </c>
      <c r="C97" s="44">
        <v>23040</v>
      </c>
      <c r="D97" s="44" t="s">
        <v>128</v>
      </c>
      <c r="E97" s="44">
        <v>223961</v>
      </c>
      <c r="F97" s="44" t="s">
        <v>129</v>
      </c>
      <c r="G97" s="44">
        <v>223965</v>
      </c>
      <c r="H97" s="44">
        <v>1</v>
      </c>
      <c r="I97" s="44"/>
      <c r="J97" s="44"/>
      <c r="K97" s="43"/>
      <c r="L97" s="44">
        <v>608</v>
      </c>
      <c r="M97" s="44">
        <v>752</v>
      </c>
      <c r="N97" s="44">
        <v>856</v>
      </c>
      <c r="O97" s="44">
        <v>706</v>
      </c>
      <c r="P97" s="44">
        <v>852</v>
      </c>
      <c r="Q97" s="44">
        <v>980</v>
      </c>
      <c r="S97" s="5">
        <v>472</v>
      </c>
      <c r="T97" s="5">
        <v>576</v>
      </c>
      <c r="U97" s="5">
        <v>662</v>
      </c>
      <c r="V97" s="5">
        <v>528</v>
      </c>
      <c r="W97" s="5">
        <v>652</v>
      </c>
      <c r="X97" s="52">
        <v>750</v>
      </c>
      <c r="Y97" s="56">
        <f t="shared" si="43"/>
        <v>-136</v>
      </c>
      <c r="Z97" s="7">
        <f t="shared" si="44"/>
        <v>-176</v>
      </c>
      <c r="AA97" s="7">
        <f t="shared" si="45"/>
        <v>-194</v>
      </c>
      <c r="AB97" s="7">
        <f t="shared" si="46"/>
        <v>-178</v>
      </c>
      <c r="AC97" s="7">
        <f t="shared" si="47"/>
        <v>-200</v>
      </c>
      <c r="AD97" s="7">
        <f t="shared" si="48"/>
        <v>-230</v>
      </c>
      <c r="BT97" s="12"/>
      <c r="CA97" s="108"/>
    </row>
    <row r="98" spans="1:79" ht="15" hidden="1" customHeight="1" x14ac:dyDescent="0.35">
      <c r="A98" s="42">
        <v>44096</v>
      </c>
      <c r="B98" s="43" t="s">
        <v>44</v>
      </c>
      <c r="C98" s="44">
        <v>23041</v>
      </c>
      <c r="D98" s="44" t="s">
        <v>130</v>
      </c>
      <c r="E98" s="44">
        <v>223962</v>
      </c>
      <c r="F98" s="44" t="s">
        <v>131</v>
      </c>
      <c r="G98" s="44">
        <v>223966</v>
      </c>
      <c r="H98" s="44">
        <v>1</v>
      </c>
      <c r="I98" s="44"/>
      <c r="J98" s="44"/>
      <c r="K98" s="43"/>
      <c r="L98" s="44">
        <v>559</v>
      </c>
      <c r="M98" s="44">
        <v>680</v>
      </c>
      <c r="N98" s="44">
        <v>782</v>
      </c>
      <c r="O98" s="44">
        <v>643</v>
      </c>
      <c r="P98" s="44">
        <v>793</v>
      </c>
      <c r="Q98" s="44">
        <v>912</v>
      </c>
      <c r="S98" s="5">
        <v>472</v>
      </c>
      <c r="T98" s="5">
        <v>576</v>
      </c>
      <c r="U98" s="5">
        <v>662</v>
      </c>
      <c r="V98" s="5">
        <v>528</v>
      </c>
      <c r="W98" s="5">
        <v>652</v>
      </c>
      <c r="X98" s="52">
        <v>750</v>
      </c>
      <c r="Y98" s="56">
        <f t="shared" si="43"/>
        <v>-87</v>
      </c>
      <c r="Z98" s="7">
        <f t="shared" si="44"/>
        <v>-104</v>
      </c>
      <c r="AA98" s="7">
        <f t="shared" si="45"/>
        <v>-120</v>
      </c>
      <c r="AB98" s="7">
        <f t="shared" si="46"/>
        <v>-115</v>
      </c>
      <c r="AC98" s="7">
        <f t="shared" si="47"/>
        <v>-141</v>
      </c>
      <c r="AD98" s="7">
        <f t="shared" si="48"/>
        <v>-162</v>
      </c>
      <c r="BT98" s="12"/>
      <c r="CA98" s="108"/>
    </row>
    <row r="99" spans="1:79" ht="15" hidden="1" customHeight="1" x14ac:dyDescent="0.35">
      <c r="A99" s="42">
        <v>44096</v>
      </c>
      <c r="B99" s="43" t="s">
        <v>44</v>
      </c>
      <c r="C99" s="44">
        <v>23042</v>
      </c>
      <c r="D99" s="44" t="s">
        <v>132</v>
      </c>
      <c r="E99" s="44">
        <v>223977</v>
      </c>
      <c r="F99" s="44" t="s">
        <v>133</v>
      </c>
      <c r="G99" s="44">
        <v>223982</v>
      </c>
      <c r="H99" s="44">
        <v>1</v>
      </c>
      <c r="I99" s="44"/>
      <c r="J99" s="44"/>
      <c r="K99" s="43"/>
      <c r="L99" s="44">
        <v>582</v>
      </c>
      <c r="M99" s="44">
        <v>738</v>
      </c>
      <c r="N99" s="44">
        <v>830</v>
      </c>
      <c r="O99" s="44">
        <v>694</v>
      </c>
      <c r="P99" s="44">
        <v>852</v>
      </c>
      <c r="Q99" s="44">
        <v>961</v>
      </c>
      <c r="S99" s="7">
        <v>582</v>
      </c>
      <c r="T99" s="7">
        <v>738</v>
      </c>
      <c r="U99" s="7">
        <v>830</v>
      </c>
      <c r="V99" s="7">
        <v>694</v>
      </c>
      <c r="W99" s="5">
        <v>796</v>
      </c>
      <c r="X99" s="52">
        <v>836</v>
      </c>
      <c r="Y99" s="56">
        <f t="shared" si="43"/>
        <v>0</v>
      </c>
      <c r="Z99" s="7">
        <f t="shared" si="44"/>
        <v>0</v>
      </c>
      <c r="AA99" s="7">
        <f t="shared" si="45"/>
        <v>0</v>
      </c>
      <c r="AB99" s="7">
        <f t="shared" si="46"/>
        <v>0</v>
      </c>
      <c r="AC99" s="7">
        <f t="shared" si="47"/>
        <v>-56</v>
      </c>
      <c r="AD99" s="7">
        <f t="shared" si="48"/>
        <v>-125</v>
      </c>
      <c r="BT99" s="12"/>
      <c r="CA99" s="108"/>
    </row>
    <row r="100" spans="1:79" ht="15" hidden="1" customHeight="1" x14ac:dyDescent="0.35">
      <c r="A100" s="42">
        <v>44096</v>
      </c>
      <c r="B100" s="43" t="s">
        <v>44</v>
      </c>
      <c r="C100" s="44">
        <v>23042</v>
      </c>
      <c r="D100" s="44" t="s">
        <v>130</v>
      </c>
      <c r="E100" s="44">
        <v>223962</v>
      </c>
      <c r="F100" s="44" t="s">
        <v>132</v>
      </c>
      <c r="G100" s="44">
        <v>223977</v>
      </c>
      <c r="H100" s="44">
        <v>1</v>
      </c>
      <c r="I100" s="44"/>
      <c r="J100" s="44"/>
      <c r="K100" s="43"/>
      <c r="L100" s="44">
        <v>582</v>
      </c>
      <c r="M100" s="44">
        <v>738</v>
      </c>
      <c r="N100" s="44">
        <v>830</v>
      </c>
      <c r="O100" s="44">
        <v>694</v>
      </c>
      <c r="P100" s="44">
        <v>852</v>
      </c>
      <c r="Q100" s="44">
        <v>961</v>
      </c>
      <c r="S100" s="7">
        <v>582</v>
      </c>
      <c r="T100" s="7">
        <v>738</v>
      </c>
      <c r="U100" s="7">
        <v>830</v>
      </c>
      <c r="V100" s="7">
        <v>694</v>
      </c>
      <c r="W100" s="5">
        <v>796</v>
      </c>
      <c r="X100" s="52">
        <v>836</v>
      </c>
      <c r="Y100" s="56">
        <f t="shared" si="43"/>
        <v>0</v>
      </c>
      <c r="Z100" s="7">
        <f t="shared" si="44"/>
        <v>0</v>
      </c>
      <c r="AA100" s="7">
        <f t="shared" si="45"/>
        <v>0</v>
      </c>
      <c r="AB100" s="7">
        <f t="shared" si="46"/>
        <v>0</v>
      </c>
      <c r="AC100" s="7">
        <f t="shared" si="47"/>
        <v>-56</v>
      </c>
      <c r="AD100" s="7">
        <f t="shared" si="48"/>
        <v>-125</v>
      </c>
      <c r="BT100" s="12"/>
      <c r="CA100" s="108"/>
    </row>
    <row r="101" spans="1:79" ht="15" hidden="1" customHeight="1" x14ac:dyDescent="0.35">
      <c r="A101" s="42">
        <v>44096</v>
      </c>
      <c r="B101" s="43" t="s">
        <v>44</v>
      </c>
      <c r="C101" s="44">
        <v>23043</v>
      </c>
      <c r="D101" s="44" t="s">
        <v>128</v>
      </c>
      <c r="E101" s="44">
        <v>223961</v>
      </c>
      <c r="F101" s="44" t="s">
        <v>134</v>
      </c>
      <c r="G101" s="44">
        <v>223980</v>
      </c>
      <c r="H101" s="44">
        <v>1</v>
      </c>
      <c r="I101" s="44"/>
      <c r="J101" s="44"/>
      <c r="K101" s="43"/>
      <c r="L101" s="44">
        <v>559</v>
      </c>
      <c r="M101" s="44">
        <v>680</v>
      </c>
      <c r="N101" s="44">
        <v>782</v>
      </c>
      <c r="O101" s="44">
        <v>643</v>
      </c>
      <c r="P101" s="44">
        <v>793</v>
      </c>
      <c r="Q101" s="44">
        <v>912</v>
      </c>
      <c r="S101" s="6">
        <v>582</v>
      </c>
      <c r="T101" s="6">
        <v>738</v>
      </c>
      <c r="U101" s="6">
        <v>830</v>
      </c>
      <c r="V101" s="6">
        <v>694</v>
      </c>
      <c r="W101" s="6">
        <v>796</v>
      </c>
      <c r="X101" s="52">
        <v>836</v>
      </c>
      <c r="Y101" s="56">
        <f t="shared" si="43"/>
        <v>23</v>
      </c>
      <c r="Z101" s="7">
        <f t="shared" si="44"/>
        <v>58</v>
      </c>
      <c r="AA101" s="7">
        <f t="shared" si="45"/>
        <v>48</v>
      </c>
      <c r="AB101" s="7">
        <f t="shared" si="46"/>
        <v>51</v>
      </c>
      <c r="AC101" s="7">
        <f t="shared" si="47"/>
        <v>3</v>
      </c>
      <c r="AD101" s="7">
        <f t="shared" si="48"/>
        <v>-76</v>
      </c>
      <c r="BT101" s="12"/>
      <c r="CA101" s="108"/>
    </row>
    <row r="102" spans="1:79" ht="15" hidden="1" customHeight="1" x14ac:dyDescent="0.35">
      <c r="A102" s="42">
        <v>44096</v>
      </c>
      <c r="B102" s="43" t="s">
        <v>44</v>
      </c>
      <c r="C102" s="44">
        <v>23046</v>
      </c>
      <c r="D102" s="44" t="s">
        <v>128</v>
      </c>
      <c r="E102" s="44">
        <v>223961</v>
      </c>
      <c r="F102" s="44" t="s">
        <v>70</v>
      </c>
      <c r="G102" s="44">
        <v>223964</v>
      </c>
      <c r="H102" s="44">
        <v>1</v>
      </c>
      <c r="I102" s="44"/>
      <c r="J102" s="44"/>
      <c r="K102" s="43"/>
      <c r="L102" s="44">
        <v>608</v>
      </c>
      <c r="M102" s="44">
        <v>752</v>
      </c>
      <c r="N102" s="44">
        <v>856</v>
      </c>
      <c r="O102" s="44">
        <v>706</v>
      </c>
      <c r="P102" s="44">
        <v>852</v>
      </c>
      <c r="Q102" s="44">
        <v>980</v>
      </c>
      <c r="S102" s="5">
        <v>472</v>
      </c>
      <c r="T102" s="5">
        <v>576</v>
      </c>
      <c r="U102" s="5">
        <v>662</v>
      </c>
      <c r="V102" s="5">
        <v>528</v>
      </c>
      <c r="W102" s="5">
        <v>652</v>
      </c>
      <c r="X102" s="52">
        <v>750</v>
      </c>
      <c r="Y102" s="56">
        <f t="shared" si="43"/>
        <v>-136</v>
      </c>
      <c r="Z102" s="7">
        <f t="shared" si="44"/>
        <v>-176</v>
      </c>
      <c r="AA102" s="7">
        <f t="shared" si="45"/>
        <v>-194</v>
      </c>
      <c r="AB102" s="7">
        <f t="shared" si="46"/>
        <v>-178</v>
      </c>
      <c r="AC102" s="7">
        <f t="shared" si="47"/>
        <v>-200</v>
      </c>
      <c r="AD102" s="7">
        <f t="shared" si="48"/>
        <v>-230</v>
      </c>
      <c r="BT102" s="12"/>
      <c r="CA102" s="108"/>
    </row>
    <row r="103" spans="1:79" ht="15" hidden="1" customHeight="1" x14ac:dyDescent="0.35">
      <c r="A103" s="42">
        <v>44096</v>
      </c>
      <c r="B103" s="43" t="s">
        <v>44</v>
      </c>
      <c r="C103" s="44">
        <v>23047</v>
      </c>
      <c r="D103" s="44" t="s">
        <v>130</v>
      </c>
      <c r="E103" s="44">
        <v>223962</v>
      </c>
      <c r="F103" s="44" t="s">
        <v>135</v>
      </c>
      <c r="G103" s="44">
        <v>223963</v>
      </c>
      <c r="H103" s="44">
        <v>1</v>
      </c>
      <c r="I103" s="44"/>
      <c r="J103" s="44"/>
      <c r="K103" s="43"/>
      <c r="L103" s="44">
        <v>559</v>
      </c>
      <c r="M103" s="44">
        <v>680</v>
      </c>
      <c r="N103" s="44">
        <v>782</v>
      </c>
      <c r="O103" s="44">
        <v>643</v>
      </c>
      <c r="P103" s="44">
        <v>793</v>
      </c>
      <c r="Q103" s="44">
        <v>912</v>
      </c>
      <c r="S103" s="5">
        <v>472</v>
      </c>
      <c r="T103" s="5">
        <v>576</v>
      </c>
      <c r="U103" s="5">
        <v>662</v>
      </c>
      <c r="V103" s="5">
        <v>528</v>
      </c>
      <c r="W103" s="5">
        <v>652</v>
      </c>
      <c r="X103" s="52">
        <v>750</v>
      </c>
      <c r="Y103" s="56">
        <f t="shared" si="43"/>
        <v>-87</v>
      </c>
      <c r="Z103" s="7">
        <f t="shared" si="44"/>
        <v>-104</v>
      </c>
      <c r="AA103" s="7">
        <f t="shared" si="45"/>
        <v>-120</v>
      </c>
      <c r="AB103" s="7">
        <f t="shared" si="46"/>
        <v>-115</v>
      </c>
      <c r="AC103" s="7">
        <f t="shared" si="47"/>
        <v>-141</v>
      </c>
      <c r="AD103" s="7">
        <f t="shared" si="48"/>
        <v>-162</v>
      </c>
      <c r="BT103" s="12"/>
      <c r="CA103" s="108"/>
    </row>
    <row r="104" spans="1:79" s="11" customFormat="1" ht="15" hidden="1" customHeight="1" x14ac:dyDescent="0.35">
      <c r="A104" s="42">
        <v>44096</v>
      </c>
      <c r="B104" s="43" t="s">
        <v>44</v>
      </c>
      <c r="C104" s="44">
        <v>23082</v>
      </c>
      <c r="D104" s="44" t="s">
        <v>74</v>
      </c>
      <c r="E104" s="44">
        <v>223991</v>
      </c>
      <c r="F104" s="44" t="s">
        <v>75</v>
      </c>
      <c r="G104" s="44">
        <v>223994</v>
      </c>
      <c r="H104" s="44">
        <v>1</v>
      </c>
      <c r="I104" s="44"/>
      <c r="J104" s="44"/>
      <c r="K104" s="43"/>
      <c r="L104" s="44">
        <v>582</v>
      </c>
      <c r="M104" s="44">
        <v>738</v>
      </c>
      <c r="N104" s="44">
        <v>830</v>
      </c>
      <c r="O104" s="44">
        <v>694</v>
      </c>
      <c r="P104" s="44">
        <v>854</v>
      </c>
      <c r="Q104" s="44">
        <v>961</v>
      </c>
      <c r="R104" s="4"/>
      <c r="S104" s="5">
        <v>559</v>
      </c>
      <c r="T104" s="5">
        <v>680</v>
      </c>
      <c r="U104" s="5">
        <v>782</v>
      </c>
      <c r="V104" s="5">
        <v>643</v>
      </c>
      <c r="W104" s="5">
        <v>793</v>
      </c>
      <c r="X104" s="52">
        <v>912</v>
      </c>
      <c r="Y104" s="56">
        <f t="shared" si="43"/>
        <v>-23</v>
      </c>
      <c r="Z104" s="7">
        <f t="shared" si="44"/>
        <v>-58</v>
      </c>
      <c r="AA104" s="7">
        <f t="shared" si="45"/>
        <v>-48</v>
      </c>
      <c r="AB104" s="7">
        <f t="shared" si="46"/>
        <v>-51</v>
      </c>
      <c r="AC104" s="7">
        <f t="shared" si="47"/>
        <v>-61</v>
      </c>
      <c r="AD104" s="7">
        <f t="shared" si="48"/>
        <v>-49</v>
      </c>
      <c r="BH104" s="7"/>
      <c r="BI104" s="7"/>
      <c r="BJ104" s="7"/>
      <c r="BK104" s="7"/>
      <c r="BL104" s="7"/>
      <c r="BM104" s="7"/>
      <c r="BO104" s="12"/>
      <c r="BP104" s="12"/>
      <c r="BQ104" s="12"/>
      <c r="BR104" s="12"/>
      <c r="BS104" s="12"/>
      <c r="BT104" s="12"/>
      <c r="BU104" s="108"/>
      <c r="BV104" s="108"/>
      <c r="BW104" s="108"/>
      <c r="BX104" s="108"/>
      <c r="BY104" s="108"/>
      <c r="BZ104" s="108"/>
      <c r="CA104" s="108"/>
    </row>
    <row r="105" spans="1:79" s="11" customFormat="1" ht="15" hidden="1" customHeight="1" x14ac:dyDescent="0.35">
      <c r="A105" s="42">
        <v>44096</v>
      </c>
      <c r="B105" s="43" t="s">
        <v>44</v>
      </c>
      <c r="C105" s="44">
        <v>23088</v>
      </c>
      <c r="D105" s="44" t="s">
        <v>104</v>
      </c>
      <c r="E105" s="44">
        <v>223995</v>
      </c>
      <c r="F105" s="44" t="s">
        <v>115</v>
      </c>
      <c r="G105" s="44">
        <v>224009</v>
      </c>
      <c r="H105" s="44">
        <v>1</v>
      </c>
      <c r="I105" s="44"/>
      <c r="J105" s="44"/>
      <c r="K105" s="43"/>
      <c r="L105" s="44">
        <v>404</v>
      </c>
      <c r="M105" s="44">
        <v>470</v>
      </c>
      <c r="N105" s="44">
        <v>485</v>
      </c>
      <c r="O105" s="44">
        <v>428</v>
      </c>
      <c r="P105" s="44">
        <v>490</v>
      </c>
      <c r="Q105" s="44">
        <v>505</v>
      </c>
      <c r="R105" s="4"/>
      <c r="S105" s="5">
        <v>394</v>
      </c>
      <c r="T105" s="5">
        <v>461</v>
      </c>
      <c r="U105" s="5">
        <v>475</v>
      </c>
      <c r="V105" s="5">
        <v>416</v>
      </c>
      <c r="W105" s="5">
        <v>475</v>
      </c>
      <c r="X105" s="52">
        <v>490</v>
      </c>
      <c r="Y105" s="56">
        <f t="shared" si="43"/>
        <v>-10</v>
      </c>
      <c r="Z105" s="7">
        <f t="shared" si="44"/>
        <v>-9</v>
      </c>
      <c r="AA105" s="7">
        <f t="shared" si="45"/>
        <v>-10</v>
      </c>
      <c r="AB105" s="7">
        <f t="shared" si="46"/>
        <v>-12</v>
      </c>
      <c r="AC105" s="7">
        <f t="shared" si="47"/>
        <v>-15</v>
      </c>
      <c r="AD105" s="7">
        <f t="shared" si="48"/>
        <v>-15</v>
      </c>
      <c r="BH105" s="7"/>
      <c r="BI105" s="7"/>
      <c r="BJ105" s="7"/>
      <c r="BK105" s="7"/>
      <c r="BL105" s="7"/>
      <c r="BM105" s="7"/>
      <c r="BO105" s="12"/>
      <c r="BP105" s="12"/>
      <c r="BQ105" s="12"/>
      <c r="BR105" s="12"/>
      <c r="BS105" s="12"/>
      <c r="BT105" s="12"/>
      <c r="BU105" s="108"/>
      <c r="BV105" s="108"/>
      <c r="BW105" s="108"/>
      <c r="BX105" s="108"/>
      <c r="BY105" s="108"/>
      <c r="BZ105" s="108"/>
      <c r="CA105" s="108"/>
    </row>
    <row r="106" spans="1:79" ht="15" hidden="1" customHeight="1" x14ac:dyDescent="0.35">
      <c r="A106" s="42">
        <v>44096</v>
      </c>
      <c r="B106" s="43" t="s">
        <v>44</v>
      </c>
      <c r="C106" s="44">
        <v>23089</v>
      </c>
      <c r="D106" s="44" t="s">
        <v>105</v>
      </c>
      <c r="E106" s="44">
        <v>223998</v>
      </c>
      <c r="F106" s="44" t="s">
        <v>116</v>
      </c>
      <c r="G106" s="44">
        <v>224008</v>
      </c>
      <c r="H106" s="44">
        <v>1</v>
      </c>
      <c r="I106" s="44"/>
      <c r="J106" s="44"/>
      <c r="K106" s="43"/>
      <c r="L106" s="44">
        <v>404</v>
      </c>
      <c r="M106" s="44">
        <v>470</v>
      </c>
      <c r="N106" s="44">
        <v>485</v>
      </c>
      <c r="O106" s="44">
        <v>428</v>
      </c>
      <c r="P106" s="44">
        <v>490</v>
      </c>
      <c r="Q106" s="44">
        <v>505</v>
      </c>
      <c r="S106" s="5">
        <v>394</v>
      </c>
      <c r="T106" s="5">
        <v>461</v>
      </c>
      <c r="U106" s="5">
        <v>475</v>
      </c>
      <c r="V106" s="5">
        <v>416</v>
      </c>
      <c r="W106" s="5">
        <v>475</v>
      </c>
      <c r="X106" s="52">
        <v>490</v>
      </c>
      <c r="Y106" s="56">
        <f t="shared" si="43"/>
        <v>-10</v>
      </c>
      <c r="Z106" s="7">
        <f t="shared" si="44"/>
        <v>-9</v>
      </c>
      <c r="AA106" s="7">
        <f t="shared" si="45"/>
        <v>-10</v>
      </c>
      <c r="AB106" s="7">
        <f t="shared" si="46"/>
        <v>-12</v>
      </c>
      <c r="AC106" s="7">
        <f t="shared" si="47"/>
        <v>-15</v>
      </c>
      <c r="AD106" s="7">
        <f t="shared" si="48"/>
        <v>-15</v>
      </c>
      <c r="BT106" s="12"/>
      <c r="CA106" s="108"/>
    </row>
    <row r="107" spans="1:79" ht="15" hidden="1" customHeight="1" x14ac:dyDescent="0.35">
      <c r="A107" s="42">
        <v>44096</v>
      </c>
      <c r="B107" s="43" t="s">
        <v>44</v>
      </c>
      <c r="C107" s="44">
        <v>23106</v>
      </c>
      <c r="D107" s="44" t="s">
        <v>136</v>
      </c>
      <c r="E107" s="44">
        <v>223997</v>
      </c>
      <c r="F107" s="44" t="s">
        <v>137</v>
      </c>
      <c r="G107" s="44">
        <v>224000</v>
      </c>
      <c r="H107" s="44">
        <v>1</v>
      </c>
      <c r="I107" s="44"/>
      <c r="J107" s="44"/>
      <c r="K107" s="43"/>
      <c r="L107" s="44">
        <v>306</v>
      </c>
      <c r="M107" s="44">
        <v>366</v>
      </c>
      <c r="N107" s="44">
        <v>377</v>
      </c>
      <c r="O107" s="44">
        <v>306</v>
      </c>
      <c r="P107" s="44">
        <v>366</v>
      </c>
      <c r="Q107" s="44">
        <v>377</v>
      </c>
      <c r="S107" s="6">
        <v>346</v>
      </c>
      <c r="T107" s="6">
        <v>417</v>
      </c>
      <c r="U107" s="6">
        <v>430</v>
      </c>
      <c r="V107" s="6">
        <v>366</v>
      </c>
      <c r="W107" s="6">
        <v>429</v>
      </c>
      <c r="X107" s="51">
        <v>442</v>
      </c>
      <c r="Y107" s="56">
        <f t="shared" si="43"/>
        <v>40</v>
      </c>
      <c r="Z107" s="7">
        <f t="shared" si="44"/>
        <v>51</v>
      </c>
      <c r="AA107" s="7">
        <f t="shared" si="45"/>
        <v>53</v>
      </c>
      <c r="AB107" s="7">
        <f t="shared" si="46"/>
        <v>60</v>
      </c>
      <c r="AC107" s="7">
        <f t="shared" si="47"/>
        <v>63</v>
      </c>
      <c r="AD107" s="7">
        <f t="shared" si="48"/>
        <v>65</v>
      </c>
      <c r="BT107" s="12"/>
      <c r="CA107" s="108"/>
    </row>
    <row r="108" spans="1:79" ht="15" hidden="1" customHeight="1" x14ac:dyDescent="0.35">
      <c r="A108" s="42">
        <v>44096</v>
      </c>
      <c r="B108" s="43" t="s">
        <v>44</v>
      </c>
      <c r="C108" s="44">
        <v>23106</v>
      </c>
      <c r="D108" s="44" t="s">
        <v>137</v>
      </c>
      <c r="E108" s="44">
        <v>224000</v>
      </c>
      <c r="F108" s="44" t="s">
        <v>138</v>
      </c>
      <c r="G108" s="44">
        <v>224002</v>
      </c>
      <c r="H108" s="44">
        <v>1</v>
      </c>
      <c r="I108" s="44"/>
      <c r="J108" s="44"/>
      <c r="K108" s="43"/>
      <c r="L108" s="44">
        <v>306</v>
      </c>
      <c r="M108" s="44">
        <v>366</v>
      </c>
      <c r="N108" s="44">
        <v>377</v>
      </c>
      <c r="O108" s="44">
        <v>306</v>
      </c>
      <c r="P108" s="44">
        <v>366</v>
      </c>
      <c r="Q108" s="44">
        <v>377</v>
      </c>
      <c r="S108" s="6">
        <v>346</v>
      </c>
      <c r="T108" s="6">
        <v>417</v>
      </c>
      <c r="U108" s="6">
        <v>430</v>
      </c>
      <c r="V108" s="6">
        <v>366</v>
      </c>
      <c r="W108" s="6">
        <v>429</v>
      </c>
      <c r="X108" s="51">
        <v>442</v>
      </c>
      <c r="Y108" s="56">
        <f t="shared" si="43"/>
        <v>40</v>
      </c>
      <c r="Z108" s="7">
        <f t="shared" si="44"/>
        <v>51</v>
      </c>
      <c r="AA108" s="7">
        <f t="shared" si="45"/>
        <v>53</v>
      </c>
      <c r="AB108" s="7">
        <f t="shared" si="46"/>
        <v>60</v>
      </c>
      <c r="AC108" s="7">
        <f t="shared" si="47"/>
        <v>63</v>
      </c>
      <c r="AD108" s="7">
        <f t="shared" si="48"/>
        <v>65</v>
      </c>
      <c r="BT108" s="12"/>
      <c r="CA108" s="108"/>
    </row>
    <row r="109" spans="1:79" ht="15" hidden="1" customHeight="1" x14ac:dyDescent="0.35">
      <c r="A109" s="42">
        <v>44096</v>
      </c>
      <c r="B109" s="43" t="s">
        <v>44</v>
      </c>
      <c r="C109" s="44">
        <v>23107</v>
      </c>
      <c r="D109" s="44" t="s">
        <v>139</v>
      </c>
      <c r="E109" s="44">
        <v>223996</v>
      </c>
      <c r="F109" s="44" t="s">
        <v>140</v>
      </c>
      <c r="G109" s="44">
        <v>224001</v>
      </c>
      <c r="H109" s="44">
        <v>1</v>
      </c>
      <c r="I109" s="44"/>
      <c r="J109" s="44"/>
      <c r="K109" s="43"/>
      <c r="L109" s="44">
        <v>306</v>
      </c>
      <c r="M109" s="44">
        <v>366</v>
      </c>
      <c r="N109" s="44">
        <v>377</v>
      </c>
      <c r="O109" s="44">
        <v>306</v>
      </c>
      <c r="P109" s="44">
        <v>366</v>
      </c>
      <c r="Q109" s="44">
        <v>377</v>
      </c>
      <c r="S109" s="6">
        <v>346</v>
      </c>
      <c r="T109" s="6">
        <v>417</v>
      </c>
      <c r="U109" s="6">
        <v>430</v>
      </c>
      <c r="V109" s="6">
        <v>366</v>
      </c>
      <c r="W109" s="6">
        <v>429</v>
      </c>
      <c r="X109" s="51">
        <v>442</v>
      </c>
      <c r="Y109" s="56">
        <f t="shared" si="43"/>
        <v>40</v>
      </c>
      <c r="Z109" s="7">
        <f t="shared" si="44"/>
        <v>51</v>
      </c>
      <c r="AA109" s="7">
        <f t="shared" si="45"/>
        <v>53</v>
      </c>
      <c r="AB109" s="7">
        <f t="shared" si="46"/>
        <v>60</v>
      </c>
      <c r="AC109" s="7">
        <f t="shared" si="47"/>
        <v>63</v>
      </c>
      <c r="AD109" s="7">
        <f t="shared" si="48"/>
        <v>65</v>
      </c>
      <c r="BT109" s="12"/>
      <c r="CA109" s="108"/>
    </row>
    <row r="110" spans="1:79" ht="15" hidden="1" customHeight="1" x14ac:dyDescent="0.35">
      <c r="A110" s="42">
        <v>44096</v>
      </c>
      <c r="B110" s="43" t="s">
        <v>44</v>
      </c>
      <c r="C110" s="44">
        <v>23107</v>
      </c>
      <c r="D110" s="44" t="s">
        <v>140</v>
      </c>
      <c r="E110" s="44">
        <v>224001</v>
      </c>
      <c r="F110" s="44" t="s">
        <v>141</v>
      </c>
      <c r="G110" s="44">
        <v>224005</v>
      </c>
      <c r="H110" s="44">
        <v>1</v>
      </c>
      <c r="I110" s="44"/>
      <c r="J110" s="44"/>
      <c r="K110" s="43"/>
      <c r="L110" s="44">
        <v>306</v>
      </c>
      <c r="M110" s="44">
        <v>366</v>
      </c>
      <c r="N110" s="44">
        <v>377</v>
      </c>
      <c r="O110" s="44">
        <v>306</v>
      </c>
      <c r="P110" s="44">
        <v>366</v>
      </c>
      <c r="Q110" s="44">
        <v>377</v>
      </c>
      <c r="S110" s="6">
        <v>346</v>
      </c>
      <c r="T110" s="6">
        <v>417</v>
      </c>
      <c r="U110" s="6">
        <v>430</v>
      </c>
      <c r="V110" s="6">
        <v>366</v>
      </c>
      <c r="W110" s="6">
        <v>429</v>
      </c>
      <c r="X110" s="51">
        <v>442</v>
      </c>
      <c r="Y110" s="56">
        <f t="shared" si="43"/>
        <v>40</v>
      </c>
      <c r="Z110" s="7">
        <f t="shared" si="44"/>
        <v>51</v>
      </c>
      <c r="AA110" s="7">
        <f t="shared" si="45"/>
        <v>53</v>
      </c>
      <c r="AB110" s="7">
        <f t="shared" si="46"/>
        <v>60</v>
      </c>
      <c r="AC110" s="7">
        <f t="shared" si="47"/>
        <v>63</v>
      </c>
      <c r="AD110" s="7">
        <f t="shared" si="48"/>
        <v>65</v>
      </c>
      <c r="BT110" s="12"/>
      <c r="CA110" s="108"/>
    </row>
    <row r="111" spans="1:79" ht="15" hidden="1" customHeight="1" x14ac:dyDescent="0.35">
      <c r="A111" s="42">
        <v>44096</v>
      </c>
      <c r="B111" s="43" t="s">
        <v>44</v>
      </c>
      <c r="C111" s="44">
        <v>23108</v>
      </c>
      <c r="D111" s="44" t="s">
        <v>106</v>
      </c>
      <c r="E111" s="44">
        <v>223975</v>
      </c>
      <c r="F111" s="44" t="s">
        <v>105</v>
      </c>
      <c r="G111" s="44">
        <v>223998</v>
      </c>
      <c r="H111" s="44">
        <v>1</v>
      </c>
      <c r="I111" s="44"/>
      <c r="J111" s="44"/>
      <c r="K111" s="43"/>
      <c r="L111" s="44">
        <v>306</v>
      </c>
      <c r="M111" s="44">
        <v>366</v>
      </c>
      <c r="N111" s="44">
        <v>377</v>
      </c>
      <c r="O111" s="44">
        <v>306</v>
      </c>
      <c r="P111" s="44">
        <v>366</v>
      </c>
      <c r="Q111" s="44">
        <v>377</v>
      </c>
      <c r="S111" s="6">
        <v>374</v>
      </c>
      <c r="T111" s="6">
        <v>435</v>
      </c>
      <c r="U111" s="6">
        <v>449</v>
      </c>
      <c r="V111" s="6">
        <v>396</v>
      </c>
      <c r="W111" s="6">
        <v>449</v>
      </c>
      <c r="X111" s="51">
        <v>463</v>
      </c>
      <c r="Y111" s="56">
        <f t="shared" si="43"/>
        <v>68</v>
      </c>
      <c r="Z111" s="7">
        <f t="shared" si="44"/>
        <v>69</v>
      </c>
      <c r="AA111" s="7">
        <f t="shared" si="45"/>
        <v>72</v>
      </c>
      <c r="AB111" s="7">
        <f t="shared" si="46"/>
        <v>90</v>
      </c>
      <c r="AC111" s="7">
        <f t="shared" si="47"/>
        <v>83</v>
      </c>
      <c r="AD111" s="7">
        <f t="shared" si="48"/>
        <v>86</v>
      </c>
      <c r="BT111" s="12"/>
      <c r="CA111" s="108"/>
    </row>
    <row r="112" spans="1:79" ht="15" hidden="1" customHeight="1" x14ac:dyDescent="0.35">
      <c r="A112" s="42">
        <v>44096</v>
      </c>
      <c r="B112" s="43" t="s">
        <v>44</v>
      </c>
      <c r="C112" s="44">
        <v>23108</v>
      </c>
      <c r="D112" s="44" t="s">
        <v>106</v>
      </c>
      <c r="E112" s="44">
        <v>223975</v>
      </c>
      <c r="F112" s="44" t="s">
        <v>117</v>
      </c>
      <c r="G112" s="44">
        <v>224003</v>
      </c>
      <c r="H112" s="44">
        <v>1</v>
      </c>
      <c r="I112" s="44"/>
      <c r="J112" s="44"/>
      <c r="K112" s="43"/>
      <c r="L112" s="44">
        <v>306</v>
      </c>
      <c r="M112" s="44">
        <v>366</v>
      </c>
      <c r="N112" s="44">
        <v>377</v>
      </c>
      <c r="O112" s="44">
        <v>306</v>
      </c>
      <c r="P112" s="44">
        <v>366</v>
      </c>
      <c r="Q112" s="44">
        <v>377</v>
      </c>
      <c r="S112" s="6">
        <v>374</v>
      </c>
      <c r="T112" s="6">
        <v>435</v>
      </c>
      <c r="U112" s="6">
        <v>449</v>
      </c>
      <c r="V112" s="6">
        <v>396</v>
      </c>
      <c r="W112" s="6">
        <v>449</v>
      </c>
      <c r="X112" s="51">
        <v>463</v>
      </c>
      <c r="Y112" s="56">
        <f t="shared" si="43"/>
        <v>68</v>
      </c>
      <c r="Z112" s="7">
        <f t="shared" si="44"/>
        <v>69</v>
      </c>
      <c r="AA112" s="7">
        <f t="shared" si="45"/>
        <v>72</v>
      </c>
      <c r="AB112" s="7">
        <f t="shared" si="46"/>
        <v>90</v>
      </c>
      <c r="AC112" s="7">
        <f t="shared" si="47"/>
        <v>83</v>
      </c>
      <c r="AD112" s="7">
        <f t="shared" si="48"/>
        <v>86</v>
      </c>
      <c r="BT112" s="12"/>
      <c r="CA112" s="108"/>
    </row>
    <row r="113" spans="1:79" ht="15" hidden="1" customHeight="1" x14ac:dyDescent="0.35">
      <c r="A113" s="42">
        <v>44096</v>
      </c>
      <c r="B113" s="43" t="s">
        <v>44</v>
      </c>
      <c r="C113" s="44">
        <v>23109</v>
      </c>
      <c r="D113" s="44" t="s">
        <v>107</v>
      </c>
      <c r="E113" s="44">
        <v>223976</v>
      </c>
      <c r="F113" s="44" t="s">
        <v>104</v>
      </c>
      <c r="G113" s="44">
        <v>223995</v>
      </c>
      <c r="H113" s="44">
        <v>1</v>
      </c>
      <c r="I113" s="44"/>
      <c r="J113" s="44"/>
      <c r="K113" s="43"/>
      <c r="L113" s="44">
        <v>306</v>
      </c>
      <c r="M113" s="44">
        <v>366</v>
      </c>
      <c r="N113" s="44">
        <v>377</v>
      </c>
      <c r="O113" s="44">
        <v>306</v>
      </c>
      <c r="P113" s="44">
        <v>366</v>
      </c>
      <c r="Q113" s="44">
        <v>377</v>
      </c>
      <c r="S113" s="6">
        <v>374</v>
      </c>
      <c r="T113" s="6">
        <v>435</v>
      </c>
      <c r="U113" s="6">
        <v>449</v>
      </c>
      <c r="V113" s="6">
        <v>396</v>
      </c>
      <c r="W113" s="6">
        <v>449</v>
      </c>
      <c r="X113" s="51">
        <v>463</v>
      </c>
      <c r="Y113" s="56">
        <f t="shared" si="43"/>
        <v>68</v>
      </c>
      <c r="Z113" s="7">
        <f t="shared" si="44"/>
        <v>69</v>
      </c>
      <c r="AA113" s="7">
        <f t="shared" si="45"/>
        <v>72</v>
      </c>
      <c r="AB113" s="7">
        <f t="shared" si="46"/>
        <v>90</v>
      </c>
      <c r="AC113" s="7">
        <f t="shared" si="47"/>
        <v>83</v>
      </c>
      <c r="AD113" s="7">
        <f t="shared" si="48"/>
        <v>86</v>
      </c>
      <c r="BT113" s="12"/>
      <c r="CA113" s="108"/>
    </row>
    <row r="114" spans="1:79" ht="15" hidden="1" customHeight="1" x14ac:dyDescent="0.35">
      <c r="A114" s="42">
        <v>44096</v>
      </c>
      <c r="B114" s="43" t="s">
        <v>44</v>
      </c>
      <c r="C114" s="44">
        <v>23109</v>
      </c>
      <c r="D114" s="44" t="s">
        <v>107</v>
      </c>
      <c r="E114" s="44">
        <v>223976</v>
      </c>
      <c r="F114" s="44" t="s">
        <v>118</v>
      </c>
      <c r="G114" s="44">
        <v>224004</v>
      </c>
      <c r="H114" s="44">
        <v>1</v>
      </c>
      <c r="I114" s="44"/>
      <c r="J114" s="44"/>
      <c r="K114" s="43"/>
      <c r="L114" s="44">
        <v>306</v>
      </c>
      <c r="M114" s="44">
        <v>366</v>
      </c>
      <c r="N114" s="44">
        <v>377</v>
      </c>
      <c r="O114" s="44">
        <v>306</v>
      </c>
      <c r="P114" s="44">
        <v>366</v>
      </c>
      <c r="Q114" s="44">
        <v>377</v>
      </c>
      <c r="S114" s="6">
        <v>374</v>
      </c>
      <c r="T114" s="6">
        <v>435</v>
      </c>
      <c r="U114" s="6">
        <v>449</v>
      </c>
      <c r="V114" s="6">
        <v>396</v>
      </c>
      <c r="W114" s="6">
        <v>449</v>
      </c>
      <c r="X114" s="51">
        <v>463</v>
      </c>
      <c r="Y114" s="56">
        <f t="shared" si="43"/>
        <v>68</v>
      </c>
      <c r="Z114" s="7">
        <f t="shared" si="44"/>
        <v>69</v>
      </c>
      <c r="AA114" s="7">
        <f t="shared" si="45"/>
        <v>72</v>
      </c>
      <c r="AB114" s="7">
        <f t="shared" si="46"/>
        <v>90</v>
      </c>
      <c r="AC114" s="7">
        <f t="shared" si="47"/>
        <v>83</v>
      </c>
      <c r="AD114" s="7">
        <f t="shared" si="48"/>
        <v>86</v>
      </c>
      <c r="BT114" s="12"/>
      <c r="CA114" s="108"/>
    </row>
    <row r="115" spans="1:79" ht="15" hidden="1" customHeight="1" x14ac:dyDescent="0.35">
      <c r="A115" s="42">
        <v>44096</v>
      </c>
      <c r="B115" s="43" t="s">
        <v>44</v>
      </c>
      <c r="C115" s="44" t="s">
        <v>76</v>
      </c>
      <c r="D115" s="44" t="s">
        <v>77</v>
      </c>
      <c r="E115" s="44">
        <v>224014</v>
      </c>
      <c r="F115" s="44" t="s">
        <v>78</v>
      </c>
      <c r="G115" s="44">
        <v>224019</v>
      </c>
      <c r="H115" s="44">
        <v>1</v>
      </c>
      <c r="I115" s="44"/>
      <c r="J115" s="44"/>
      <c r="K115" s="43"/>
      <c r="L115" s="44">
        <v>349</v>
      </c>
      <c r="M115" s="44">
        <v>396</v>
      </c>
      <c r="N115" s="44">
        <v>480</v>
      </c>
      <c r="O115" s="44">
        <v>416</v>
      </c>
      <c r="P115" s="44">
        <v>420</v>
      </c>
      <c r="Q115" s="44">
        <v>480</v>
      </c>
      <c r="S115" s="6">
        <v>392</v>
      </c>
      <c r="T115" s="7">
        <v>396</v>
      </c>
      <c r="U115" s="6">
        <v>532</v>
      </c>
      <c r="V115" s="6">
        <v>420</v>
      </c>
      <c r="W115" s="7">
        <v>420</v>
      </c>
      <c r="X115" s="51">
        <v>532</v>
      </c>
      <c r="Y115" s="56">
        <f t="shared" si="43"/>
        <v>43</v>
      </c>
      <c r="Z115" s="7">
        <f t="shared" si="44"/>
        <v>0</v>
      </c>
      <c r="AA115" s="7">
        <f t="shared" si="45"/>
        <v>52</v>
      </c>
      <c r="AB115" s="7">
        <f t="shared" si="46"/>
        <v>4</v>
      </c>
      <c r="AC115" s="7">
        <f t="shared" si="47"/>
        <v>0</v>
      </c>
      <c r="AD115" s="7">
        <f t="shared" si="48"/>
        <v>52</v>
      </c>
      <c r="BT115" s="12"/>
      <c r="CA115" s="108"/>
    </row>
    <row r="116" spans="1:79" ht="15" hidden="1" customHeight="1" x14ac:dyDescent="0.35">
      <c r="A116" s="42">
        <v>44096</v>
      </c>
      <c r="B116" s="43" t="s">
        <v>44</v>
      </c>
      <c r="C116" s="44" t="s">
        <v>79</v>
      </c>
      <c r="D116" s="44" t="s">
        <v>80</v>
      </c>
      <c r="E116" s="44">
        <v>200018</v>
      </c>
      <c r="F116" s="44" t="s">
        <v>81</v>
      </c>
      <c r="G116" s="44">
        <v>224118</v>
      </c>
      <c r="H116" s="44">
        <v>1</v>
      </c>
      <c r="I116" s="44"/>
      <c r="J116" s="44"/>
      <c r="K116" s="43"/>
      <c r="L116" s="44">
        <v>1296</v>
      </c>
      <c r="M116" s="44">
        <v>1428</v>
      </c>
      <c r="N116" s="44">
        <v>1692</v>
      </c>
      <c r="O116" s="44">
        <v>1476</v>
      </c>
      <c r="P116" s="44">
        <v>1644</v>
      </c>
      <c r="Q116" s="44">
        <v>1884</v>
      </c>
      <c r="S116" s="5">
        <v>796</v>
      </c>
      <c r="T116" s="5">
        <v>796</v>
      </c>
      <c r="U116" s="5">
        <v>835</v>
      </c>
      <c r="V116" s="5">
        <v>796</v>
      </c>
      <c r="W116" s="5">
        <v>796</v>
      </c>
      <c r="X116" s="52">
        <v>835</v>
      </c>
      <c r="Y116" s="56">
        <f t="shared" si="43"/>
        <v>-500</v>
      </c>
      <c r="Z116" s="7">
        <f t="shared" si="44"/>
        <v>-632</v>
      </c>
      <c r="AA116" s="7">
        <f t="shared" si="45"/>
        <v>-857</v>
      </c>
      <c r="AB116" s="7">
        <f t="shared" si="46"/>
        <v>-680</v>
      </c>
      <c r="AC116" s="7">
        <f t="shared" si="47"/>
        <v>-848</v>
      </c>
      <c r="AD116" s="7">
        <f t="shared" si="48"/>
        <v>-1049</v>
      </c>
      <c r="BT116" s="12"/>
      <c r="CA116" s="108"/>
    </row>
    <row r="117" spans="1:79" s="30" customFormat="1" ht="15" hidden="1" customHeight="1" x14ac:dyDescent="0.35">
      <c r="A117" s="9"/>
      <c r="B117" s="9"/>
      <c r="C117" s="10"/>
      <c r="D117" s="10"/>
      <c r="E117" s="10"/>
      <c r="F117" s="189"/>
      <c r="G117" s="190"/>
      <c r="H117" s="191"/>
      <c r="I117" s="31" t="s">
        <v>142</v>
      </c>
      <c r="J117" s="24"/>
      <c r="K117" s="24"/>
      <c r="L117" s="25"/>
      <c r="M117" s="10"/>
      <c r="N117" s="10"/>
      <c r="O117" s="10"/>
      <c r="P117" s="10"/>
      <c r="Q117" s="10"/>
      <c r="R117" s="9"/>
      <c r="S117" s="9"/>
      <c r="T117" s="9"/>
      <c r="U117" s="9"/>
      <c r="V117" s="9"/>
      <c r="W117" s="9"/>
      <c r="X117" s="50"/>
      <c r="Y117" s="57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BG117" s="103"/>
      <c r="BH117" s="12"/>
      <c r="BI117" s="12"/>
      <c r="BJ117" s="12"/>
      <c r="BK117" s="12"/>
      <c r="BL117" s="12"/>
      <c r="BM117" s="12"/>
      <c r="BO117" s="12"/>
      <c r="BP117" s="12"/>
      <c r="BQ117" s="12"/>
      <c r="BR117" s="12"/>
      <c r="BS117" s="12"/>
      <c r="BT117" s="12"/>
      <c r="BU117" s="108"/>
      <c r="BV117" s="108"/>
      <c r="BW117" s="108"/>
      <c r="BX117" s="108"/>
      <c r="BY117" s="108"/>
      <c r="BZ117" s="108"/>
      <c r="CA117" s="108"/>
    </row>
    <row r="118" spans="1:79" s="30" customFormat="1" ht="15" hidden="1" customHeight="1" x14ac:dyDescent="0.35">
      <c r="A118" s="22" t="s">
        <v>205</v>
      </c>
      <c r="B118" s="9"/>
      <c r="C118" s="10"/>
      <c r="D118" s="10"/>
      <c r="E118" s="10"/>
      <c r="F118" s="192"/>
      <c r="G118" s="193"/>
      <c r="H118" s="194"/>
      <c r="I118" s="26"/>
      <c r="J118" s="27"/>
      <c r="K118" s="27"/>
      <c r="L118" s="28"/>
      <c r="M118" s="10"/>
      <c r="N118" s="10"/>
      <c r="O118" s="10"/>
      <c r="P118" s="10"/>
      <c r="Q118" s="10"/>
      <c r="R118" s="9"/>
      <c r="S118" s="9"/>
      <c r="T118" s="9"/>
      <c r="U118" s="9"/>
      <c r="V118" s="9"/>
      <c r="W118" s="9"/>
      <c r="X118" s="50"/>
      <c r="Y118" s="57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BG118" s="103"/>
      <c r="BH118" s="12"/>
      <c r="BI118" s="12"/>
      <c r="BJ118" s="12"/>
      <c r="BK118" s="12"/>
      <c r="BL118" s="12"/>
      <c r="BM118" s="12"/>
      <c r="BO118" s="12"/>
      <c r="BP118" s="12"/>
      <c r="BQ118" s="12"/>
      <c r="BR118" s="12"/>
      <c r="BS118" s="12"/>
      <c r="BT118" s="12"/>
      <c r="BU118" s="108"/>
      <c r="BV118" s="108"/>
      <c r="BW118" s="108"/>
      <c r="BX118" s="108"/>
      <c r="BY118" s="108"/>
      <c r="BZ118" s="108"/>
      <c r="CA118" s="108"/>
    </row>
    <row r="119" spans="1:79" ht="15" hidden="1" customHeight="1" x14ac:dyDescent="0.35">
      <c r="A119" s="42">
        <v>44096</v>
      </c>
      <c r="B119" s="43" t="s">
        <v>17</v>
      </c>
      <c r="C119" s="44">
        <v>1401</v>
      </c>
      <c r="D119" s="44" t="s">
        <v>18</v>
      </c>
      <c r="E119" s="44">
        <v>228110</v>
      </c>
      <c r="F119" s="44" t="s">
        <v>19</v>
      </c>
      <c r="G119" s="44">
        <v>228197</v>
      </c>
      <c r="H119" s="44">
        <v>1</v>
      </c>
      <c r="I119" s="44"/>
      <c r="J119" s="44"/>
      <c r="K119" s="43"/>
      <c r="L119" s="44">
        <v>198</v>
      </c>
      <c r="M119" s="44">
        <v>218</v>
      </c>
      <c r="N119" s="44">
        <v>251</v>
      </c>
      <c r="O119" s="44">
        <v>244</v>
      </c>
      <c r="P119" s="44">
        <v>280</v>
      </c>
      <c r="Q119" s="44">
        <v>322</v>
      </c>
      <c r="S119" s="5">
        <v>150</v>
      </c>
      <c r="T119" s="7">
        <v>218</v>
      </c>
      <c r="U119" s="7">
        <v>251</v>
      </c>
      <c r="V119" s="5">
        <v>208</v>
      </c>
      <c r="W119" s="7">
        <v>280</v>
      </c>
      <c r="X119" s="49">
        <v>322</v>
      </c>
      <c r="Y119" s="56">
        <f t="shared" ref="Y119:Y150" si="49">S119-L119</f>
        <v>-48</v>
      </c>
      <c r="Z119" s="7">
        <f t="shared" ref="Z119:Z150" si="50">T119-M119</f>
        <v>0</v>
      </c>
      <c r="AA119" s="7">
        <f t="shared" ref="AA119:AA150" si="51">U119-N119</f>
        <v>0</v>
      </c>
      <c r="AB119" s="7">
        <f t="shared" ref="AB119:AB150" si="52">V119-O119</f>
        <v>-36</v>
      </c>
      <c r="AC119" s="7">
        <f t="shared" ref="AC119:AC150" si="53">W119-P119</f>
        <v>0</v>
      </c>
      <c r="AD119" s="7">
        <f t="shared" ref="AD119:AD150" si="54">X119-Q119</f>
        <v>0</v>
      </c>
      <c r="BT119" s="12"/>
      <c r="CA119" s="108"/>
    </row>
    <row r="120" spans="1:79" ht="15" hidden="1" customHeight="1" x14ac:dyDescent="0.35">
      <c r="A120" s="42">
        <v>44096</v>
      </c>
      <c r="B120" s="43" t="s">
        <v>17</v>
      </c>
      <c r="C120" s="44">
        <v>1404</v>
      </c>
      <c r="D120" s="44" t="s">
        <v>20</v>
      </c>
      <c r="E120" s="44">
        <v>228500</v>
      </c>
      <c r="F120" s="44" t="s">
        <v>24</v>
      </c>
      <c r="G120" s="44">
        <v>228404</v>
      </c>
      <c r="H120" s="44">
        <v>1</v>
      </c>
      <c r="I120" s="44"/>
      <c r="J120" s="44"/>
      <c r="K120" s="43"/>
      <c r="L120" s="44">
        <v>315</v>
      </c>
      <c r="M120" s="44">
        <v>400</v>
      </c>
      <c r="N120" s="44">
        <v>460</v>
      </c>
      <c r="O120" s="44">
        <v>378</v>
      </c>
      <c r="P120" s="44">
        <v>463</v>
      </c>
      <c r="Q120" s="44">
        <v>486</v>
      </c>
      <c r="S120" s="7">
        <v>315</v>
      </c>
      <c r="T120" s="7">
        <v>400</v>
      </c>
      <c r="U120" s="7">
        <v>460</v>
      </c>
      <c r="V120" s="7">
        <v>378</v>
      </c>
      <c r="W120" s="6">
        <v>467</v>
      </c>
      <c r="X120" s="51">
        <v>537</v>
      </c>
      <c r="Y120" s="56">
        <f t="shared" si="49"/>
        <v>0</v>
      </c>
      <c r="Z120" s="7">
        <f t="shared" si="50"/>
        <v>0</v>
      </c>
      <c r="AA120" s="7">
        <f t="shared" si="51"/>
        <v>0</v>
      </c>
      <c r="AB120" s="7">
        <f t="shared" si="52"/>
        <v>0</v>
      </c>
      <c r="AC120" s="7">
        <f t="shared" si="53"/>
        <v>4</v>
      </c>
      <c r="AD120" s="7">
        <f t="shared" si="54"/>
        <v>51</v>
      </c>
      <c r="BT120" s="12"/>
      <c r="CA120" s="108"/>
    </row>
    <row r="121" spans="1:79" ht="15" hidden="1" customHeight="1" x14ac:dyDescent="0.35">
      <c r="A121" s="42">
        <v>44096</v>
      </c>
      <c r="B121" s="43" t="s">
        <v>17</v>
      </c>
      <c r="C121" s="44">
        <v>1405</v>
      </c>
      <c r="D121" s="44" t="s">
        <v>89</v>
      </c>
      <c r="E121" s="44">
        <v>228314</v>
      </c>
      <c r="F121" s="44" t="s">
        <v>144</v>
      </c>
      <c r="G121" s="44">
        <v>228211</v>
      </c>
      <c r="H121" s="44">
        <v>1</v>
      </c>
      <c r="I121" s="44"/>
      <c r="J121" s="44"/>
      <c r="K121" s="43"/>
      <c r="L121" s="44">
        <v>390</v>
      </c>
      <c r="M121" s="44">
        <v>478</v>
      </c>
      <c r="N121" s="44">
        <v>549</v>
      </c>
      <c r="O121" s="44">
        <v>449</v>
      </c>
      <c r="P121" s="44">
        <v>478</v>
      </c>
      <c r="Q121" s="44">
        <v>549</v>
      </c>
      <c r="S121" s="5">
        <v>380</v>
      </c>
      <c r="T121" s="5">
        <v>445</v>
      </c>
      <c r="U121" s="5">
        <v>512</v>
      </c>
      <c r="V121" s="5">
        <v>434</v>
      </c>
      <c r="W121" s="7">
        <v>478</v>
      </c>
      <c r="X121" s="49">
        <v>549</v>
      </c>
      <c r="Y121" s="56">
        <f t="shared" si="49"/>
        <v>-10</v>
      </c>
      <c r="Z121" s="7">
        <f t="shared" si="50"/>
        <v>-33</v>
      </c>
      <c r="AA121" s="7">
        <f t="shared" si="51"/>
        <v>-37</v>
      </c>
      <c r="AB121" s="7">
        <f t="shared" si="52"/>
        <v>-15</v>
      </c>
      <c r="AC121" s="7">
        <f t="shared" si="53"/>
        <v>0</v>
      </c>
      <c r="AD121" s="7">
        <f t="shared" si="54"/>
        <v>0</v>
      </c>
      <c r="BT121" s="12"/>
      <c r="CA121" s="108"/>
    </row>
    <row r="122" spans="1:79" ht="15" hidden="1" customHeight="1" x14ac:dyDescent="0.35">
      <c r="A122" s="42">
        <v>44096</v>
      </c>
      <c r="B122" s="43" t="s">
        <v>17</v>
      </c>
      <c r="C122" s="44">
        <v>1409</v>
      </c>
      <c r="D122" s="44" t="s">
        <v>90</v>
      </c>
      <c r="E122" s="44">
        <v>228500</v>
      </c>
      <c r="F122" s="44" t="s">
        <v>20</v>
      </c>
      <c r="G122" s="44">
        <v>228502</v>
      </c>
      <c r="H122" s="44">
        <v>1</v>
      </c>
      <c r="I122" s="44"/>
      <c r="J122" s="44"/>
      <c r="K122" s="43"/>
      <c r="L122" s="44">
        <v>390</v>
      </c>
      <c r="M122" s="44">
        <v>478</v>
      </c>
      <c r="N122" s="44">
        <v>549</v>
      </c>
      <c r="O122" s="44">
        <v>449</v>
      </c>
      <c r="P122" s="44">
        <v>478</v>
      </c>
      <c r="Q122" s="44">
        <v>549</v>
      </c>
      <c r="S122" s="6">
        <v>392</v>
      </c>
      <c r="T122" s="7">
        <v>478</v>
      </c>
      <c r="U122" s="5">
        <v>540</v>
      </c>
      <c r="V122" s="6">
        <v>451</v>
      </c>
      <c r="W122" s="7">
        <v>478</v>
      </c>
      <c r="X122" s="49">
        <v>549</v>
      </c>
      <c r="Y122" s="56">
        <f t="shared" si="49"/>
        <v>2</v>
      </c>
      <c r="Z122" s="7">
        <f t="shared" si="50"/>
        <v>0</v>
      </c>
      <c r="AA122" s="7">
        <f t="shared" si="51"/>
        <v>-9</v>
      </c>
      <c r="AB122" s="7">
        <f t="shared" si="52"/>
        <v>2</v>
      </c>
      <c r="AC122" s="7">
        <f t="shared" si="53"/>
        <v>0</v>
      </c>
      <c r="AD122" s="7">
        <f t="shared" si="54"/>
        <v>0</v>
      </c>
      <c r="BT122" s="12"/>
      <c r="CA122" s="108"/>
    </row>
    <row r="123" spans="1:79" ht="15" hidden="1" customHeight="1" x14ac:dyDescent="0.35">
      <c r="A123" s="42">
        <v>44096</v>
      </c>
      <c r="B123" s="43" t="s">
        <v>17</v>
      </c>
      <c r="C123" s="44">
        <v>1415</v>
      </c>
      <c r="D123" s="44" t="s">
        <v>91</v>
      </c>
      <c r="E123" s="44">
        <v>228262</v>
      </c>
      <c r="F123" s="44" t="s">
        <v>145</v>
      </c>
      <c r="G123" s="44">
        <v>228253</v>
      </c>
      <c r="H123" s="44">
        <v>1</v>
      </c>
      <c r="I123" s="44"/>
      <c r="J123" s="44"/>
      <c r="K123" s="43"/>
      <c r="L123" s="44">
        <v>390</v>
      </c>
      <c r="M123" s="44">
        <v>478</v>
      </c>
      <c r="N123" s="44">
        <v>549</v>
      </c>
      <c r="O123" s="44">
        <v>449</v>
      </c>
      <c r="P123" s="44">
        <v>478</v>
      </c>
      <c r="Q123" s="44">
        <v>549</v>
      </c>
      <c r="S123" s="6">
        <v>392</v>
      </c>
      <c r="T123" s="7">
        <v>478</v>
      </c>
      <c r="U123" s="5">
        <v>540</v>
      </c>
      <c r="V123" s="5">
        <v>448</v>
      </c>
      <c r="W123" s="7">
        <v>478</v>
      </c>
      <c r="X123" s="49">
        <v>549</v>
      </c>
      <c r="Y123" s="56">
        <f t="shared" si="49"/>
        <v>2</v>
      </c>
      <c r="Z123" s="7">
        <f t="shared" si="50"/>
        <v>0</v>
      </c>
      <c r="AA123" s="7">
        <f t="shared" si="51"/>
        <v>-9</v>
      </c>
      <c r="AB123" s="7">
        <f t="shared" si="52"/>
        <v>-1</v>
      </c>
      <c r="AC123" s="7">
        <f t="shared" si="53"/>
        <v>0</v>
      </c>
      <c r="AD123" s="7">
        <f t="shared" si="54"/>
        <v>0</v>
      </c>
      <c r="BT123" s="12"/>
      <c r="CA123" s="108"/>
    </row>
    <row r="124" spans="1:79" ht="15" hidden="1" customHeight="1" x14ac:dyDescent="0.35">
      <c r="A124" s="42">
        <v>44096</v>
      </c>
      <c r="B124" s="43" t="s">
        <v>17</v>
      </c>
      <c r="C124" s="44">
        <v>1416</v>
      </c>
      <c r="D124" s="44" t="s">
        <v>91</v>
      </c>
      <c r="E124" s="44">
        <v>228262</v>
      </c>
      <c r="F124" s="44" t="s">
        <v>92</v>
      </c>
      <c r="G124" s="44">
        <v>228210</v>
      </c>
      <c r="H124" s="44">
        <v>1</v>
      </c>
      <c r="I124" s="44"/>
      <c r="J124" s="44"/>
      <c r="K124" s="43"/>
      <c r="L124" s="44">
        <v>390</v>
      </c>
      <c r="M124" s="44">
        <v>478</v>
      </c>
      <c r="N124" s="44">
        <v>549</v>
      </c>
      <c r="O124" s="44">
        <v>449</v>
      </c>
      <c r="P124" s="44">
        <v>478</v>
      </c>
      <c r="Q124" s="44">
        <v>549</v>
      </c>
      <c r="S124" s="6">
        <v>392</v>
      </c>
      <c r="T124" s="7">
        <v>478</v>
      </c>
      <c r="U124" s="5">
        <v>540</v>
      </c>
      <c r="V124" s="5">
        <v>448</v>
      </c>
      <c r="W124" s="7">
        <v>478</v>
      </c>
      <c r="X124" s="49">
        <v>549</v>
      </c>
      <c r="Y124" s="56">
        <f t="shared" si="49"/>
        <v>2</v>
      </c>
      <c r="Z124" s="7">
        <f t="shared" si="50"/>
        <v>0</v>
      </c>
      <c r="AA124" s="7">
        <f t="shared" si="51"/>
        <v>-9</v>
      </c>
      <c r="AB124" s="7">
        <f t="shared" si="52"/>
        <v>-1</v>
      </c>
      <c r="AC124" s="7">
        <f t="shared" si="53"/>
        <v>0</v>
      </c>
      <c r="AD124" s="7">
        <f t="shared" si="54"/>
        <v>0</v>
      </c>
      <c r="BT124" s="12"/>
      <c r="CA124" s="108"/>
    </row>
    <row r="125" spans="1:79" ht="15" hidden="1" customHeight="1" x14ac:dyDescent="0.35">
      <c r="A125" s="42">
        <v>44096</v>
      </c>
      <c r="B125" s="43" t="s">
        <v>17</v>
      </c>
      <c r="C125" s="44">
        <v>1418</v>
      </c>
      <c r="D125" s="44" t="s">
        <v>21</v>
      </c>
      <c r="E125" s="44">
        <v>227913</v>
      </c>
      <c r="F125" s="44" t="s">
        <v>146</v>
      </c>
      <c r="G125" s="44">
        <v>227902</v>
      </c>
      <c r="H125" s="44">
        <v>1</v>
      </c>
      <c r="I125" s="44"/>
      <c r="J125" s="44"/>
      <c r="K125" s="43"/>
      <c r="L125" s="44">
        <v>390</v>
      </c>
      <c r="M125" s="44">
        <v>478</v>
      </c>
      <c r="N125" s="44">
        <v>549</v>
      </c>
      <c r="O125" s="44">
        <v>449</v>
      </c>
      <c r="P125" s="44">
        <v>478</v>
      </c>
      <c r="Q125" s="44">
        <v>549</v>
      </c>
      <c r="S125" s="5">
        <v>377</v>
      </c>
      <c r="T125" s="7">
        <v>478</v>
      </c>
      <c r="U125" s="7">
        <v>549</v>
      </c>
      <c r="V125" s="6">
        <v>451</v>
      </c>
      <c r="W125" s="7">
        <v>478</v>
      </c>
      <c r="X125" s="49">
        <v>549</v>
      </c>
      <c r="Y125" s="56">
        <f t="shared" si="49"/>
        <v>-13</v>
      </c>
      <c r="Z125" s="7">
        <f t="shared" si="50"/>
        <v>0</v>
      </c>
      <c r="AA125" s="7">
        <f t="shared" si="51"/>
        <v>0</v>
      </c>
      <c r="AB125" s="7">
        <f t="shared" si="52"/>
        <v>2</v>
      </c>
      <c r="AC125" s="7">
        <f t="shared" si="53"/>
        <v>0</v>
      </c>
      <c r="AD125" s="7">
        <f t="shared" si="54"/>
        <v>0</v>
      </c>
      <c r="BT125" s="12"/>
      <c r="CA125" s="108"/>
    </row>
    <row r="126" spans="1:79" ht="15" hidden="1" customHeight="1" x14ac:dyDescent="0.35">
      <c r="A126" s="42">
        <v>44096</v>
      </c>
      <c r="B126" s="43" t="s">
        <v>17</v>
      </c>
      <c r="C126" s="44">
        <v>1419</v>
      </c>
      <c r="D126" s="44" t="s">
        <v>92</v>
      </c>
      <c r="E126" s="44">
        <v>228210</v>
      </c>
      <c r="F126" s="44" t="s">
        <v>108</v>
      </c>
      <c r="G126" s="44">
        <v>228709</v>
      </c>
      <c r="H126" s="44">
        <v>1</v>
      </c>
      <c r="I126" s="44"/>
      <c r="J126" s="44"/>
      <c r="K126" s="43"/>
      <c r="L126" s="44">
        <v>390</v>
      </c>
      <c r="M126" s="44">
        <v>478</v>
      </c>
      <c r="N126" s="44">
        <v>549</v>
      </c>
      <c r="O126" s="44">
        <v>449</v>
      </c>
      <c r="P126" s="44">
        <v>478</v>
      </c>
      <c r="Q126" s="44">
        <v>549</v>
      </c>
      <c r="S126" s="6">
        <v>392</v>
      </c>
      <c r="T126" s="7">
        <v>478</v>
      </c>
      <c r="U126" s="5">
        <v>540</v>
      </c>
      <c r="V126" s="6">
        <v>451</v>
      </c>
      <c r="W126" s="7">
        <v>478</v>
      </c>
      <c r="X126" s="49">
        <v>549</v>
      </c>
      <c r="Y126" s="56">
        <f t="shared" si="49"/>
        <v>2</v>
      </c>
      <c r="Z126" s="7">
        <f t="shared" si="50"/>
        <v>0</v>
      </c>
      <c r="AA126" s="7">
        <f t="shared" si="51"/>
        <v>-9</v>
      </c>
      <c r="AB126" s="7">
        <f t="shared" si="52"/>
        <v>2</v>
      </c>
      <c r="AC126" s="7">
        <f t="shared" si="53"/>
        <v>0</v>
      </c>
      <c r="AD126" s="7">
        <f t="shared" si="54"/>
        <v>0</v>
      </c>
      <c r="BT126" s="12"/>
      <c r="CA126" s="108"/>
    </row>
    <row r="127" spans="1:79" ht="15" hidden="1" customHeight="1" x14ac:dyDescent="0.35">
      <c r="A127" s="42">
        <v>44096</v>
      </c>
      <c r="B127" s="43" t="s">
        <v>17</v>
      </c>
      <c r="C127" s="44">
        <v>1420</v>
      </c>
      <c r="D127" s="44" t="s">
        <v>93</v>
      </c>
      <c r="E127" s="44">
        <v>228482</v>
      </c>
      <c r="F127" s="44" t="s">
        <v>24</v>
      </c>
      <c r="G127" s="44">
        <v>228404</v>
      </c>
      <c r="H127" s="44">
        <v>1</v>
      </c>
      <c r="I127" s="44"/>
      <c r="J127" s="44"/>
      <c r="K127" s="43"/>
      <c r="L127" s="44">
        <v>331</v>
      </c>
      <c r="M127" s="44">
        <v>331</v>
      </c>
      <c r="N127" s="44">
        <v>380</v>
      </c>
      <c r="O127" s="44">
        <v>405</v>
      </c>
      <c r="P127" s="44">
        <v>405</v>
      </c>
      <c r="Q127" s="44">
        <v>465</v>
      </c>
      <c r="S127" s="5">
        <v>220</v>
      </c>
      <c r="T127" s="5">
        <v>287</v>
      </c>
      <c r="U127" s="5">
        <v>330</v>
      </c>
      <c r="V127" s="5">
        <v>264</v>
      </c>
      <c r="W127" s="5">
        <v>336</v>
      </c>
      <c r="X127" s="52">
        <v>386</v>
      </c>
      <c r="Y127" s="56">
        <f t="shared" si="49"/>
        <v>-111</v>
      </c>
      <c r="Z127" s="7">
        <f t="shared" si="50"/>
        <v>-44</v>
      </c>
      <c r="AA127" s="7">
        <f t="shared" si="51"/>
        <v>-50</v>
      </c>
      <c r="AB127" s="7">
        <f t="shared" si="52"/>
        <v>-141</v>
      </c>
      <c r="AC127" s="7">
        <f t="shared" si="53"/>
        <v>-69</v>
      </c>
      <c r="AD127" s="7">
        <f t="shared" si="54"/>
        <v>-79</v>
      </c>
      <c r="BT127" s="12"/>
      <c r="CA127" s="108"/>
    </row>
    <row r="128" spans="1:79" ht="15" hidden="1" customHeight="1" x14ac:dyDescent="0.35">
      <c r="A128" s="42">
        <v>44096</v>
      </c>
      <c r="B128" s="43" t="s">
        <v>17</v>
      </c>
      <c r="C128" s="44">
        <v>1421</v>
      </c>
      <c r="D128" s="44" t="s">
        <v>90</v>
      </c>
      <c r="E128" s="44">
        <v>228503</v>
      </c>
      <c r="F128" s="44" t="s">
        <v>94</v>
      </c>
      <c r="G128" s="44">
        <v>227901</v>
      </c>
      <c r="H128" s="44">
        <v>1</v>
      </c>
      <c r="I128" s="44"/>
      <c r="J128" s="44"/>
      <c r="K128" s="43"/>
      <c r="L128" s="44">
        <v>358</v>
      </c>
      <c r="M128" s="44">
        <v>432</v>
      </c>
      <c r="N128" s="44">
        <v>445</v>
      </c>
      <c r="O128" s="44">
        <v>418</v>
      </c>
      <c r="P128" s="44">
        <v>464</v>
      </c>
      <c r="Q128" s="44">
        <v>478</v>
      </c>
      <c r="S128" s="7">
        <v>358</v>
      </c>
      <c r="T128" s="5">
        <v>431</v>
      </c>
      <c r="U128" s="5">
        <v>392</v>
      </c>
      <c r="V128" s="7">
        <v>418</v>
      </c>
      <c r="W128" s="5">
        <v>463</v>
      </c>
      <c r="X128" s="49">
        <v>478</v>
      </c>
      <c r="Y128" s="56">
        <f t="shared" si="49"/>
        <v>0</v>
      </c>
      <c r="Z128" s="7">
        <f t="shared" si="50"/>
        <v>-1</v>
      </c>
      <c r="AA128" s="7">
        <f t="shared" si="51"/>
        <v>-53</v>
      </c>
      <c r="AB128" s="7">
        <f t="shared" si="52"/>
        <v>0</v>
      </c>
      <c r="AC128" s="7">
        <f t="shared" si="53"/>
        <v>-1</v>
      </c>
      <c r="AD128" s="7">
        <f t="shared" si="54"/>
        <v>0</v>
      </c>
      <c r="BT128" s="12"/>
      <c r="CA128" s="108"/>
    </row>
    <row r="129" spans="1:79" ht="15" hidden="1" customHeight="1" x14ac:dyDescent="0.35">
      <c r="A129" s="42">
        <v>44096</v>
      </c>
      <c r="B129" s="43" t="s">
        <v>17</v>
      </c>
      <c r="C129" s="44">
        <v>1422</v>
      </c>
      <c r="D129" s="44" t="s">
        <v>94</v>
      </c>
      <c r="E129" s="44">
        <v>227901</v>
      </c>
      <c r="F129" s="44" t="s">
        <v>147</v>
      </c>
      <c r="G129" s="44">
        <v>227949</v>
      </c>
      <c r="H129" s="44">
        <v>1</v>
      </c>
      <c r="I129" s="44"/>
      <c r="J129" s="44"/>
      <c r="K129" s="43"/>
      <c r="L129" s="44">
        <v>392</v>
      </c>
      <c r="M129" s="44">
        <v>478</v>
      </c>
      <c r="N129" s="44">
        <v>540</v>
      </c>
      <c r="O129" s="44">
        <v>451</v>
      </c>
      <c r="P129" s="44">
        <v>478</v>
      </c>
      <c r="Q129" s="44">
        <v>549</v>
      </c>
      <c r="S129" s="7">
        <v>392</v>
      </c>
      <c r="T129" s="7">
        <v>478</v>
      </c>
      <c r="U129" s="7">
        <v>540</v>
      </c>
      <c r="V129" s="7">
        <v>451</v>
      </c>
      <c r="W129" s="7">
        <v>478</v>
      </c>
      <c r="X129" s="49">
        <v>549</v>
      </c>
      <c r="Y129" s="56">
        <f t="shared" si="49"/>
        <v>0</v>
      </c>
      <c r="Z129" s="7">
        <f t="shared" si="50"/>
        <v>0</v>
      </c>
      <c r="AA129" s="7">
        <f t="shared" si="51"/>
        <v>0</v>
      </c>
      <c r="AB129" s="7">
        <f t="shared" si="52"/>
        <v>0</v>
      </c>
      <c r="AC129" s="7">
        <f t="shared" si="53"/>
        <v>0</v>
      </c>
      <c r="AD129" s="7">
        <f t="shared" si="54"/>
        <v>0</v>
      </c>
      <c r="BT129" s="12"/>
      <c r="CA129" s="108"/>
    </row>
    <row r="130" spans="1:79" ht="15" hidden="1" customHeight="1" x14ac:dyDescent="0.35">
      <c r="A130" s="42">
        <v>44096</v>
      </c>
      <c r="B130" s="43" t="s">
        <v>17</v>
      </c>
      <c r="C130" s="44">
        <v>1423</v>
      </c>
      <c r="D130" s="44" t="s">
        <v>148</v>
      </c>
      <c r="E130" s="44">
        <v>227903</v>
      </c>
      <c r="F130" s="44" t="s">
        <v>146</v>
      </c>
      <c r="G130" s="44">
        <v>227902</v>
      </c>
      <c r="H130" s="44">
        <v>1</v>
      </c>
      <c r="I130" s="44"/>
      <c r="J130" s="44"/>
      <c r="K130" s="43"/>
      <c r="L130" s="44">
        <v>218</v>
      </c>
      <c r="M130" s="44">
        <v>306</v>
      </c>
      <c r="N130" s="44">
        <v>352</v>
      </c>
      <c r="O130" s="44">
        <v>280</v>
      </c>
      <c r="P130" s="44">
        <v>348</v>
      </c>
      <c r="Q130" s="44">
        <v>400</v>
      </c>
      <c r="S130" s="6">
        <v>237</v>
      </c>
      <c r="T130" s="7">
        <v>306</v>
      </c>
      <c r="U130" s="5">
        <v>328</v>
      </c>
      <c r="V130" s="5">
        <v>276</v>
      </c>
      <c r="W130" s="7">
        <v>348</v>
      </c>
      <c r="X130" s="52">
        <v>374</v>
      </c>
      <c r="Y130" s="56">
        <f t="shared" si="49"/>
        <v>19</v>
      </c>
      <c r="Z130" s="7">
        <f t="shared" si="50"/>
        <v>0</v>
      </c>
      <c r="AA130" s="7">
        <f t="shared" si="51"/>
        <v>-24</v>
      </c>
      <c r="AB130" s="7">
        <f t="shared" si="52"/>
        <v>-4</v>
      </c>
      <c r="AC130" s="7">
        <f t="shared" si="53"/>
        <v>0</v>
      </c>
      <c r="AD130" s="7">
        <f t="shared" si="54"/>
        <v>-26</v>
      </c>
      <c r="BT130" s="12"/>
      <c r="CA130" s="108"/>
    </row>
    <row r="131" spans="1:79" ht="15" hidden="1" customHeight="1" x14ac:dyDescent="0.35">
      <c r="A131" s="42">
        <v>44096</v>
      </c>
      <c r="B131" s="43" t="s">
        <v>17</v>
      </c>
      <c r="C131" s="44">
        <v>1424</v>
      </c>
      <c r="D131" s="44" t="s">
        <v>149</v>
      </c>
      <c r="E131" s="44">
        <v>227904</v>
      </c>
      <c r="F131" s="44" t="s">
        <v>150</v>
      </c>
      <c r="G131" s="44">
        <v>227945</v>
      </c>
      <c r="H131" s="44">
        <v>1</v>
      </c>
      <c r="I131" s="44"/>
      <c r="J131" s="44"/>
      <c r="K131" s="43"/>
      <c r="L131" s="44">
        <v>218</v>
      </c>
      <c r="M131" s="44">
        <v>282</v>
      </c>
      <c r="N131" s="44">
        <v>324</v>
      </c>
      <c r="O131" s="44">
        <v>280</v>
      </c>
      <c r="P131" s="44">
        <v>345</v>
      </c>
      <c r="Q131" s="44">
        <v>397</v>
      </c>
      <c r="S131" s="5">
        <v>212</v>
      </c>
      <c r="T131" s="5">
        <v>279</v>
      </c>
      <c r="U131" s="5">
        <v>321</v>
      </c>
      <c r="V131" s="5">
        <v>276</v>
      </c>
      <c r="W131" s="6">
        <v>348</v>
      </c>
      <c r="X131" s="52">
        <v>374</v>
      </c>
      <c r="Y131" s="56">
        <f t="shared" si="49"/>
        <v>-6</v>
      </c>
      <c r="Z131" s="7">
        <f t="shared" si="50"/>
        <v>-3</v>
      </c>
      <c r="AA131" s="7">
        <f t="shared" si="51"/>
        <v>-3</v>
      </c>
      <c r="AB131" s="7">
        <f t="shared" si="52"/>
        <v>-4</v>
      </c>
      <c r="AC131" s="7">
        <f t="shared" si="53"/>
        <v>3</v>
      </c>
      <c r="AD131" s="7">
        <f t="shared" si="54"/>
        <v>-23</v>
      </c>
      <c r="BT131" s="12"/>
      <c r="CA131" s="108"/>
    </row>
    <row r="132" spans="1:79" ht="15" hidden="1" customHeight="1" x14ac:dyDescent="0.35">
      <c r="A132" s="42">
        <v>44096</v>
      </c>
      <c r="B132" s="43" t="s">
        <v>17</v>
      </c>
      <c r="C132" s="44">
        <v>1425</v>
      </c>
      <c r="D132" s="44" t="s">
        <v>21</v>
      </c>
      <c r="E132" s="44">
        <v>227934</v>
      </c>
      <c r="F132" s="44" t="s">
        <v>109</v>
      </c>
      <c r="G132" s="44">
        <v>227945</v>
      </c>
      <c r="H132" s="44">
        <v>1</v>
      </c>
      <c r="I132" s="44"/>
      <c r="J132" s="44"/>
      <c r="K132" s="43"/>
      <c r="L132" s="44">
        <v>315</v>
      </c>
      <c r="M132" s="44">
        <v>400</v>
      </c>
      <c r="N132" s="44">
        <v>460</v>
      </c>
      <c r="O132" s="44">
        <v>378</v>
      </c>
      <c r="P132" s="44">
        <v>467</v>
      </c>
      <c r="Q132" s="44">
        <v>537</v>
      </c>
      <c r="S132" s="6">
        <v>377</v>
      </c>
      <c r="T132" s="6">
        <v>478</v>
      </c>
      <c r="U132" s="6">
        <v>540</v>
      </c>
      <c r="V132" s="6">
        <v>451</v>
      </c>
      <c r="W132" s="6">
        <v>478</v>
      </c>
      <c r="X132" s="51">
        <v>549</v>
      </c>
      <c r="Y132" s="56">
        <f t="shared" si="49"/>
        <v>62</v>
      </c>
      <c r="Z132" s="7">
        <f t="shared" si="50"/>
        <v>78</v>
      </c>
      <c r="AA132" s="7">
        <f t="shared" si="51"/>
        <v>80</v>
      </c>
      <c r="AB132" s="7">
        <f t="shared" si="52"/>
        <v>73</v>
      </c>
      <c r="AC132" s="7">
        <f t="shared" si="53"/>
        <v>11</v>
      </c>
      <c r="AD132" s="7">
        <f t="shared" si="54"/>
        <v>12</v>
      </c>
      <c r="BT132" s="12"/>
      <c r="CA132" s="108"/>
    </row>
    <row r="133" spans="1:79" ht="15" hidden="1" customHeight="1" x14ac:dyDescent="0.35">
      <c r="A133" s="42">
        <v>44096</v>
      </c>
      <c r="B133" s="43" t="s">
        <v>17</v>
      </c>
      <c r="C133" s="44">
        <v>2301</v>
      </c>
      <c r="D133" s="44" t="s">
        <v>22</v>
      </c>
      <c r="E133" s="44">
        <v>228401</v>
      </c>
      <c r="F133" s="44" t="s">
        <v>45</v>
      </c>
      <c r="G133" s="44">
        <v>213559</v>
      </c>
      <c r="H133" s="44">
        <v>1</v>
      </c>
      <c r="I133" s="44"/>
      <c r="J133" s="44"/>
      <c r="K133" s="43"/>
      <c r="L133" s="44">
        <v>705</v>
      </c>
      <c r="M133" s="44">
        <v>725</v>
      </c>
      <c r="N133" s="44">
        <v>833</v>
      </c>
      <c r="O133" s="44">
        <v>745</v>
      </c>
      <c r="P133" s="44">
        <v>870</v>
      </c>
      <c r="Q133" s="44">
        <v>1001</v>
      </c>
      <c r="S133" s="5">
        <v>677</v>
      </c>
      <c r="T133" s="6">
        <v>796</v>
      </c>
      <c r="U133" s="6">
        <v>844</v>
      </c>
      <c r="V133" s="5">
        <v>715</v>
      </c>
      <c r="W133" s="5">
        <v>835</v>
      </c>
      <c r="X133" s="52">
        <v>891</v>
      </c>
      <c r="Y133" s="56">
        <f t="shared" si="49"/>
        <v>-28</v>
      </c>
      <c r="Z133" s="7">
        <f t="shared" si="50"/>
        <v>71</v>
      </c>
      <c r="AA133" s="7">
        <f t="shared" si="51"/>
        <v>11</v>
      </c>
      <c r="AB133" s="7">
        <f t="shared" si="52"/>
        <v>-30</v>
      </c>
      <c r="AC133" s="7">
        <f t="shared" si="53"/>
        <v>-35</v>
      </c>
      <c r="AD133" s="7">
        <f t="shared" si="54"/>
        <v>-110</v>
      </c>
      <c r="BT133" s="12"/>
      <c r="CA133" s="108"/>
    </row>
    <row r="134" spans="1:79" ht="15" hidden="1" customHeight="1" x14ac:dyDescent="0.35">
      <c r="A134" s="42">
        <v>44096</v>
      </c>
      <c r="B134" s="43" t="s">
        <v>17</v>
      </c>
      <c r="C134" s="44">
        <v>2303</v>
      </c>
      <c r="D134" s="44" t="s">
        <v>22</v>
      </c>
      <c r="E134" s="44">
        <v>228401</v>
      </c>
      <c r="F134" s="44" t="s">
        <v>151</v>
      </c>
      <c r="G134" s="44">
        <v>219121</v>
      </c>
      <c r="H134" s="44">
        <v>1</v>
      </c>
      <c r="I134" s="44"/>
      <c r="J134" s="44"/>
      <c r="K134" s="43"/>
      <c r="L134" s="44">
        <v>1199</v>
      </c>
      <c r="M134" s="44">
        <v>1553</v>
      </c>
      <c r="N134" s="44">
        <v>1786</v>
      </c>
      <c r="O134" s="44">
        <v>1495</v>
      </c>
      <c r="P134" s="44">
        <v>1756</v>
      </c>
      <c r="Q134" s="44">
        <v>2020</v>
      </c>
      <c r="S134" s="5">
        <v>796</v>
      </c>
      <c r="T134" s="5">
        <v>796</v>
      </c>
      <c r="U134" s="5">
        <v>916</v>
      </c>
      <c r="V134" s="5">
        <v>796</v>
      </c>
      <c r="W134" s="5">
        <v>796</v>
      </c>
      <c r="X134" s="52">
        <v>916</v>
      </c>
      <c r="Y134" s="56">
        <f t="shared" si="49"/>
        <v>-403</v>
      </c>
      <c r="Z134" s="7">
        <f t="shared" si="50"/>
        <v>-757</v>
      </c>
      <c r="AA134" s="7">
        <f t="shared" si="51"/>
        <v>-870</v>
      </c>
      <c r="AB134" s="7">
        <f t="shared" si="52"/>
        <v>-699</v>
      </c>
      <c r="AC134" s="7">
        <f t="shared" si="53"/>
        <v>-960</v>
      </c>
      <c r="AD134" s="7">
        <f t="shared" si="54"/>
        <v>-1104</v>
      </c>
      <c r="BT134" s="12"/>
      <c r="CA134" s="108"/>
    </row>
    <row r="135" spans="1:79" ht="15" hidden="1" customHeight="1" x14ac:dyDescent="0.35">
      <c r="A135" s="42">
        <v>44096</v>
      </c>
      <c r="B135" s="43" t="s">
        <v>17</v>
      </c>
      <c r="C135" s="44">
        <v>2304</v>
      </c>
      <c r="D135" s="44" t="s">
        <v>22</v>
      </c>
      <c r="E135" s="44">
        <v>228401</v>
      </c>
      <c r="F135" s="44" t="s">
        <v>24</v>
      </c>
      <c r="G135" s="44">
        <v>228402</v>
      </c>
      <c r="H135" s="44">
        <v>2</v>
      </c>
      <c r="I135" s="44"/>
      <c r="J135" s="44"/>
      <c r="K135" s="43"/>
      <c r="L135" s="44">
        <v>364</v>
      </c>
      <c r="M135" s="44">
        <v>446</v>
      </c>
      <c r="N135" s="44">
        <v>513</v>
      </c>
      <c r="O135" s="44">
        <v>467</v>
      </c>
      <c r="P135" s="44">
        <v>528</v>
      </c>
      <c r="Q135" s="44">
        <v>607</v>
      </c>
      <c r="S135" s="5">
        <v>331</v>
      </c>
      <c r="T135" s="7">
        <v>446</v>
      </c>
      <c r="U135" s="7">
        <v>513</v>
      </c>
      <c r="V135" s="5">
        <v>408</v>
      </c>
      <c r="W135" s="7">
        <v>528</v>
      </c>
      <c r="X135" s="49">
        <v>607</v>
      </c>
      <c r="Y135" s="56">
        <f t="shared" si="49"/>
        <v>-33</v>
      </c>
      <c r="Z135" s="7">
        <f t="shared" si="50"/>
        <v>0</v>
      </c>
      <c r="AA135" s="7">
        <f t="shared" si="51"/>
        <v>0</v>
      </c>
      <c r="AB135" s="7">
        <f t="shared" si="52"/>
        <v>-59</v>
      </c>
      <c r="AC135" s="7">
        <f t="shared" si="53"/>
        <v>0</v>
      </c>
      <c r="AD135" s="7">
        <f t="shared" si="54"/>
        <v>0</v>
      </c>
      <c r="BT135" s="12"/>
      <c r="CA135" s="108"/>
    </row>
    <row r="136" spans="1:79" ht="15" hidden="1" customHeight="1" x14ac:dyDescent="0.35">
      <c r="A136" s="42">
        <v>44096</v>
      </c>
      <c r="B136" s="43" t="s">
        <v>17</v>
      </c>
      <c r="C136" s="44">
        <v>2307</v>
      </c>
      <c r="D136" s="44" t="s">
        <v>91</v>
      </c>
      <c r="E136" s="44">
        <v>228207</v>
      </c>
      <c r="F136" s="44" t="s">
        <v>110</v>
      </c>
      <c r="G136" s="44">
        <v>228213</v>
      </c>
      <c r="H136" s="44">
        <v>1</v>
      </c>
      <c r="I136" s="44"/>
      <c r="J136" s="44"/>
      <c r="K136" s="43"/>
      <c r="L136" s="44">
        <v>650</v>
      </c>
      <c r="M136" s="44">
        <v>799</v>
      </c>
      <c r="N136" s="44">
        <v>919</v>
      </c>
      <c r="O136" s="44">
        <v>748</v>
      </c>
      <c r="P136" s="44">
        <v>892</v>
      </c>
      <c r="Q136" s="44">
        <v>1025</v>
      </c>
      <c r="S136" s="7">
        <v>650</v>
      </c>
      <c r="T136" s="7">
        <v>799</v>
      </c>
      <c r="U136" s="7">
        <v>919</v>
      </c>
      <c r="V136" s="7">
        <v>748</v>
      </c>
      <c r="W136" s="5">
        <v>891</v>
      </c>
      <c r="X136" s="49">
        <v>1025</v>
      </c>
      <c r="Y136" s="56">
        <f t="shared" si="49"/>
        <v>0</v>
      </c>
      <c r="Z136" s="7">
        <f t="shared" si="50"/>
        <v>0</v>
      </c>
      <c r="AA136" s="7">
        <f t="shared" si="51"/>
        <v>0</v>
      </c>
      <c r="AB136" s="7">
        <f t="shared" si="52"/>
        <v>0</v>
      </c>
      <c r="AC136" s="7">
        <f t="shared" si="53"/>
        <v>-1</v>
      </c>
      <c r="AD136" s="7">
        <f t="shared" si="54"/>
        <v>0</v>
      </c>
      <c r="BT136" s="12"/>
      <c r="CA136" s="108"/>
    </row>
    <row r="137" spans="1:79" ht="15" hidden="1" customHeight="1" x14ac:dyDescent="0.35">
      <c r="A137" s="42">
        <v>44096</v>
      </c>
      <c r="B137" s="43" t="s">
        <v>17</v>
      </c>
      <c r="C137" s="44">
        <v>2308</v>
      </c>
      <c r="D137" s="44" t="s">
        <v>152</v>
      </c>
      <c r="E137" s="44">
        <v>228600</v>
      </c>
      <c r="F137" s="44" t="s">
        <v>95</v>
      </c>
      <c r="G137" s="44">
        <v>219100</v>
      </c>
      <c r="H137" s="44">
        <v>1</v>
      </c>
      <c r="I137" s="44"/>
      <c r="J137" s="44"/>
      <c r="K137" s="43"/>
      <c r="L137" s="44">
        <v>650</v>
      </c>
      <c r="M137" s="44">
        <v>804</v>
      </c>
      <c r="N137" s="44">
        <v>925</v>
      </c>
      <c r="O137" s="44">
        <v>748</v>
      </c>
      <c r="P137" s="44">
        <v>906</v>
      </c>
      <c r="Q137" s="44">
        <v>1042</v>
      </c>
      <c r="S137" s="6">
        <v>653</v>
      </c>
      <c r="T137" s="6">
        <v>808</v>
      </c>
      <c r="U137" s="5">
        <v>900</v>
      </c>
      <c r="V137" s="6">
        <v>752</v>
      </c>
      <c r="W137" s="6">
        <v>910</v>
      </c>
      <c r="X137" s="52">
        <v>1016</v>
      </c>
      <c r="Y137" s="56">
        <f t="shared" si="49"/>
        <v>3</v>
      </c>
      <c r="Z137" s="7">
        <f t="shared" si="50"/>
        <v>4</v>
      </c>
      <c r="AA137" s="7">
        <f t="shared" si="51"/>
        <v>-25</v>
      </c>
      <c r="AB137" s="7">
        <f t="shared" si="52"/>
        <v>4</v>
      </c>
      <c r="AC137" s="7">
        <f t="shared" si="53"/>
        <v>4</v>
      </c>
      <c r="AD137" s="7">
        <f t="shared" si="54"/>
        <v>-26</v>
      </c>
      <c r="BT137" s="12"/>
      <c r="CA137" s="108"/>
    </row>
    <row r="138" spans="1:79" ht="15" hidden="1" customHeight="1" x14ac:dyDescent="0.35">
      <c r="A138" s="42">
        <v>44096</v>
      </c>
      <c r="B138" s="43" t="s">
        <v>17</v>
      </c>
      <c r="C138" s="44">
        <v>2309</v>
      </c>
      <c r="D138" s="44" t="s">
        <v>89</v>
      </c>
      <c r="E138" s="44">
        <v>228310</v>
      </c>
      <c r="F138" s="44" t="s">
        <v>98</v>
      </c>
      <c r="G138" s="44">
        <v>228002</v>
      </c>
      <c r="H138" s="44">
        <v>1</v>
      </c>
      <c r="I138" s="44"/>
      <c r="J138" s="44"/>
      <c r="K138" s="43"/>
      <c r="L138" s="44">
        <v>643</v>
      </c>
      <c r="M138" s="44">
        <v>799</v>
      </c>
      <c r="N138" s="44">
        <v>861</v>
      </c>
      <c r="O138" s="44">
        <v>643</v>
      </c>
      <c r="P138" s="44">
        <v>820</v>
      </c>
      <c r="Q138" s="44">
        <v>861</v>
      </c>
      <c r="S138" s="7">
        <v>643</v>
      </c>
      <c r="T138" s="5">
        <v>796</v>
      </c>
      <c r="U138" s="7">
        <v>861</v>
      </c>
      <c r="V138" s="7">
        <v>643</v>
      </c>
      <c r="W138" s="5">
        <v>796</v>
      </c>
      <c r="X138" s="49">
        <v>861</v>
      </c>
      <c r="Y138" s="56">
        <f t="shared" si="49"/>
        <v>0</v>
      </c>
      <c r="Z138" s="7">
        <f t="shared" si="50"/>
        <v>-3</v>
      </c>
      <c r="AA138" s="7">
        <f t="shared" si="51"/>
        <v>0</v>
      </c>
      <c r="AB138" s="7">
        <f t="shared" si="52"/>
        <v>0</v>
      </c>
      <c r="AC138" s="7">
        <f t="shared" si="53"/>
        <v>-24</v>
      </c>
      <c r="AD138" s="7">
        <f t="shared" si="54"/>
        <v>0</v>
      </c>
      <c r="BT138" s="12"/>
      <c r="CA138" s="108"/>
    </row>
    <row r="139" spans="1:79" ht="15" hidden="1" customHeight="1" x14ac:dyDescent="0.35">
      <c r="A139" s="42">
        <v>44096</v>
      </c>
      <c r="B139" s="43" t="s">
        <v>17</v>
      </c>
      <c r="C139" s="44">
        <v>2311</v>
      </c>
      <c r="D139" s="44" t="s">
        <v>99</v>
      </c>
      <c r="E139" s="44">
        <v>228313</v>
      </c>
      <c r="F139" s="44" t="s">
        <v>96</v>
      </c>
      <c r="G139" s="44">
        <v>228312</v>
      </c>
      <c r="H139" s="44">
        <v>1</v>
      </c>
      <c r="I139" s="44"/>
      <c r="J139" s="44"/>
      <c r="K139" s="43"/>
      <c r="L139" s="44">
        <v>650</v>
      </c>
      <c r="M139" s="44">
        <v>804</v>
      </c>
      <c r="N139" s="44">
        <v>925</v>
      </c>
      <c r="O139" s="44">
        <v>748</v>
      </c>
      <c r="P139" s="44">
        <v>906</v>
      </c>
      <c r="Q139" s="44">
        <v>1042</v>
      </c>
      <c r="S139" s="6">
        <v>653</v>
      </c>
      <c r="T139" s="5">
        <v>796</v>
      </c>
      <c r="U139" s="5">
        <v>900</v>
      </c>
      <c r="V139" s="6">
        <v>752</v>
      </c>
      <c r="W139" s="5">
        <v>796</v>
      </c>
      <c r="X139" s="52">
        <v>916</v>
      </c>
      <c r="Y139" s="56">
        <f t="shared" si="49"/>
        <v>3</v>
      </c>
      <c r="Z139" s="7">
        <f t="shared" si="50"/>
        <v>-8</v>
      </c>
      <c r="AA139" s="7">
        <f t="shared" si="51"/>
        <v>-25</v>
      </c>
      <c r="AB139" s="7">
        <f t="shared" si="52"/>
        <v>4</v>
      </c>
      <c r="AC139" s="7">
        <f t="shared" si="53"/>
        <v>-110</v>
      </c>
      <c r="AD139" s="7">
        <f t="shared" si="54"/>
        <v>-126</v>
      </c>
      <c r="BT139" s="12"/>
      <c r="CA139" s="108"/>
    </row>
    <row r="140" spans="1:79" ht="15" hidden="1" customHeight="1" x14ac:dyDescent="0.35">
      <c r="A140" s="42">
        <v>44096</v>
      </c>
      <c r="B140" s="43" t="s">
        <v>17</v>
      </c>
      <c r="C140" s="44">
        <v>2312</v>
      </c>
      <c r="D140" s="44" t="s">
        <v>97</v>
      </c>
      <c r="E140" s="44">
        <v>228311</v>
      </c>
      <c r="F140" s="44" t="s">
        <v>96</v>
      </c>
      <c r="G140" s="44">
        <v>228312</v>
      </c>
      <c r="H140" s="44">
        <v>1</v>
      </c>
      <c r="I140" s="44"/>
      <c r="J140" s="44"/>
      <c r="K140" s="43"/>
      <c r="L140" s="44">
        <v>551</v>
      </c>
      <c r="M140" s="44">
        <v>551</v>
      </c>
      <c r="N140" s="44">
        <v>634</v>
      </c>
      <c r="O140" s="44">
        <v>675</v>
      </c>
      <c r="P140" s="44">
        <v>675</v>
      </c>
      <c r="Q140" s="44">
        <v>776</v>
      </c>
      <c r="S140" s="6">
        <v>653</v>
      </c>
      <c r="T140" s="6">
        <v>796</v>
      </c>
      <c r="U140" s="6">
        <v>900</v>
      </c>
      <c r="V140" s="6">
        <v>752</v>
      </c>
      <c r="W140" s="6">
        <v>796</v>
      </c>
      <c r="X140" s="51">
        <v>916</v>
      </c>
      <c r="Y140" s="56">
        <f t="shared" si="49"/>
        <v>102</v>
      </c>
      <c r="Z140" s="7">
        <f t="shared" si="50"/>
        <v>245</v>
      </c>
      <c r="AA140" s="7">
        <f t="shared" si="51"/>
        <v>266</v>
      </c>
      <c r="AB140" s="7">
        <f t="shared" si="52"/>
        <v>77</v>
      </c>
      <c r="AC140" s="7">
        <f t="shared" si="53"/>
        <v>121</v>
      </c>
      <c r="AD140" s="7">
        <f t="shared" si="54"/>
        <v>140</v>
      </c>
      <c r="BT140" s="12"/>
      <c r="CA140" s="108"/>
    </row>
    <row r="141" spans="1:79" ht="15" hidden="1" customHeight="1" x14ac:dyDescent="0.35">
      <c r="A141" s="42">
        <v>44096</v>
      </c>
      <c r="B141" s="43" t="s">
        <v>17</v>
      </c>
      <c r="C141" s="44">
        <v>2313</v>
      </c>
      <c r="D141" s="44" t="s">
        <v>97</v>
      </c>
      <c r="E141" s="44">
        <v>228311</v>
      </c>
      <c r="F141" s="44" t="s">
        <v>89</v>
      </c>
      <c r="G141" s="44">
        <v>228310</v>
      </c>
      <c r="H141" s="44">
        <v>1</v>
      </c>
      <c r="I141" s="44"/>
      <c r="J141" s="44"/>
      <c r="K141" s="43"/>
      <c r="L141" s="44">
        <v>650</v>
      </c>
      <c r="M141" s="44">
        <v>799</v>
      </c>
      <c r="N141" s="44">
        <v>919</v>
      </c>
      <c r="O141" s="44">
        <v>748</v>
      </c>
      <c r="P141" s="44">
        <v>892</v>
      </c>
      <c r="Q141" s="44">
        <v>1025</v>
      </c>
      <c r="S141" s="6">
        <v>653</v>
      </c>
      <c r="T141" s="5">
        <v>796</v>
      </c>
      <c r="U141" s="5">
        <v>900</v>
      </c>
      <c r="V141" s="7">
        <v>748</v>
      </c>
      <c r="W141" s="5">
        <v>796</v>
      </c>
      <c r="X141" s="52">
        <v>916</v>
      </c>
      <c r="Y141" s="56">
        <f t="shared" si="49"/>
        <v>3</v>
      </c>
      <c r="Z141" s="7">
        <f t="shared" si="50"/>
        <v>-3</v>
      </c>
      <c r="AA141" s="7">
        <f t="shared" si="51"/>
        <v>-19</v>
      </c>
      <c r="AB141" s="7">
        <f t="shared" si="52"/>
        <v>0</v>
      </c>
      <c r="AC141" s="7">
        <f t="shared" si="53"/>
        <v>-96</v>
      </c>
      <c r="AD141" s="7">
        <f t="shared" si="54"/>
        <v>-109</v>
      </c>
      <c r="BT141" s="12"/>
      <c r="CA141" s="108"/>
    </row>
    <row r="142" spans="1:79" ht="15" hidden="1" customHeight="1" x14ac:dyDescent="0.35">
      <c r="A142" s="42">
        <v>44096</v>
      </c>
      <c r="B142" s="43" t="s">
        <v>17</v>
      </c>
      <c r="C142" s="44">
        <v>2314</v>
      </c>
      <c r="D142" s="44" t="s">
        <v>98</v>
      </c>
      <c r="E142" s="44">
        <v>228002</v>
      </c>
      <c r="F142" s="44" t="s">
        <v>91</v>
      </c>
      <c r="G142" s="44">
        <v>228207</v>
      </c>
      <c r="H142" s="44">
        <v>1</v>
      </c>
      <c r="I142" s="44"/>
      <c r="J142" s="44"/>
      <c r="K142" s="43"/>
      <c r="L142" s="44">
        <v>650</v>
      </c>
      <c r="M142" s="44">
        <v>799</v>
      </c>
      <c r="N142" s="44">
        <v>919</v>
      </c>
      <c r="O142" s="44">
        <v>748</v>
      </c>
      <c r="P142" s="44">
        <v>892</v>
      </c>
      <c r="Q142" s="44">
        <v>1025</v>
      </c>
      <c r="S142" s="6">
        <v>653</v>
      </c>
      <c r="T142" s="5">
        <v>796</v>
      </c>
      <c r="U142" s="5">
        <v>900</v>
      </c>
      <c r="V142" s="7">
        <v>748</v>
      </c>
      <c r="W142" s="5">
        <v>796</v>
      </c>
      <c r="X142" s="52">
        <v>916</v>
      </c>
      <c r="Y142" s="56">
        <f t="shared" si="49"/>
        <v>3</v>
      </c>
      <c r="Z142" s="7">
        <f t="shared" si="50"/>
        <v>-3</v>
      </c>
      <c r="AA142" s="7">
        <f t="shared" si="51"/>
        <v>-19</v>
      </c>
      <c r="AB142" s="7">
        <f t="shared" si="52"/>
        <v>0</v>
      </c>
      <c r="AC142" s="7">
        <f t="shared" si="53"/>
        <v>-96</v>
      </c>
      <c r="AD142" s="7">
        <f t="shared" si="54"/>
        <v>-109</v>
      </c>
      <c r="BT142" s="12"/>
      <c r="CA142" s="108"/>
    </row>
    <row r="143" spans="1:79" ht="15" hidden="1" customHeight="1" x14ac:dyDescent="0.35">
      <c r="A143" s="42">
        <v>44096</v>
      </c>
      <c r="B143" s="43" t="s">
        <v>17</v>
      </c>
      <c r="C143" s="44">
        <v>2315</v>
      </c>
      <c r="D143" s="44" t="s">
        <v>22</v>
      </c>
      <c r="E143" s="44">
        <v>228401</v>
      </c>
      <c r="F143" s="44" t="s">
        <v>99</v>
      </c>
      <c r="G143" s="44">
        <v>228313</v>
      </c>
      <c r="H143" s="44">
        <v>1</v>
      </c>
      <c r="I143" s="44"/>
      <c r="J143" s="44"/>
      <c r="K143" s="43"/>
      <c r="L143" s="44">
        <v>650</v>
      </c>
      <c r="M143" s="44">
        <v>804</v>
      </c>
      <c r="N143" s="44">
        <v>925</v>
      </c>
      <c r="O143" s="44">
        <v>748</v>
      </c>
      <c r="P143" s="44">
        <v>906</v>
      </c>
      <c r="Q143" s="44">
        <v>1042</v>
      </c>
      <c r="S143" s="6">
        <v>653</v>
      </c>
      <c r="T143" s="5">
        <v>796</v>
      </c>
      <c r="U143" s="5">
        <v>900</v>
      </c>
      <c r="V143" s="6">
        <v>752</v>
      </c>
      <c r="W143" s="5">
        <v>796</v>
      </c>
      <c r="X143" s="52">
        <v>916</v>
      </c>
      <c r="Y143" s="56">
        <f t="shared" si="49"/>
        <v>3</v>
      </c>
      <c r="Z143" s="7">
        <f t="shared" si="50"/>
        <v>-8</v>
      </c>
      <c r="AA143" s="7">
        <f t="shared" si="51"/>
        <v>-25</v>
      </c>
      <c r="AB143" s="7">
        <f t="shared" si="52"/>
        <v>4</v>
      </c>
      <c r="AC143" s="7">
        <f t="shared" si="53"/>
        <v>-110</v>
      </c>
      <c r="AD143" s="7">
        <f t="shared" si="54"/>
        <v>-126</v>
      </c>
      <c r="BT143" s="12"/>
      <c r="CA143" s="108"/>
    </row>
    <row r="144" spans="1:79" ht="15" hidden="1" customHeight="1" x14ac:dyDescent="0.35">
      <c r="A144" s="42">
        <v>44096</v>
      </c>
      <c r="B144" s="43" t="s">
        <v>17</v>
      </c>
      <c r="C144" s="44">
        <v>2316</v>
      </c>
      <c r="D144" s="44" t="s">
        <v>22</v>
      </c>
      <c r="E144" s="44">
        <v>228401</v>
      </c>
      <c r="F144" s="44" t="s">
        <v>24</v>
      </c>
      <c r="G144" s="44">
        <v>228402</v>
      </c>
      <c r="H144" s="44">
        <v>1</v>
      </c>
      <c r="I144" s="44"/>
      <c r="J144" s="44"/>
      <c r="K144" s="43"/>
      <c r="L144" s="44">
        <v>364</v>
      </c>
      <c r="M144" s="44">
        <v>446</v>
      </c>
      <c r="N144" s="44">
        <v>513</v>
      </c>
      <c r="O144" s="44">
        <v>467</v>
      </c>
      <c r="P144" s="44">
        <v>528</v>
      </c>
      <c r="Q144" s="44">
        <v>607</v>
      </c>
      <c r="S144" s="5">
        <v>331</v>
      </c>
      <c r="T144" s="7">
        <v>446</v>
      </c>
      <c r="U144" s="5">
        <v>480</v>
      </c>
      <c r="V144" s="5">
        <v>408</v>
      </c>
      <c r="W144" s="7">
        <v>528</v>
      </c>
      <c r="X144" s="52">
        <v>571</v>
      </c>
      <c r="Y144" s="56">
        <f t="shared" si="49"/>
        <v>-33</v>
      </c>
      <c r="Z144" s="7">
        <f t="shared" si="50"/>
        <v>0</v>
      </c>
      <c r="AA144" s="7">
        <f t="shared" si="51"/>
        <v>-33</v>
      </c>
      <c r="AB144" s="7">
        <f t="shared" si="52"/>
        <v>-59</v>
      </c>
      <c r="AC144" s="7">
        <f t="shared" si="53"/>
        <v>0</v>
      </c>
      <c r="AD144" s="7">
        <f t="shared" si="54"/>
        <v>-36</v>
      </c>
      <c r="BT144" s="12"/>
      <c r="CA144" s="108"/>
    </row>
    <row r="145" spans="1:79" ht="15" hidden="1" customHeight="1" x14ac:dyDescent="0.35">
      <c r="A145" s="42">
        <v>44096</v>
      </c>
      <c r="B145" s="43" t="s">
        <v>17</v>
      </c>
      <c r="C145" s="44">
        <v>2317</v>
      </c>
      <c r="D145" s="44" t="s">
        <v>21</v>
      </c>
      <c r="E145" s="44">
        <v>227900</v>
      </c>
      <c r="F145" s="44" t="s">
        <v>25</v>
      </c>
      <c r="G145" s="44">
        <v>227955</v>
      </c>
      <c r="H145" s="44">
        <v>1</v>
      </c>
      <c r="I145" s="44"/>
      <c r="J145" s="44"/>
      <c r="K145" s="43"/>
      <c r="L145" s="44">
        <v>650</v>
      </c>
      <c r="M145" s="44">
        <v>804</v>
      </c>
      <c r="N145" s="44">
        <v>925</v>
      </c>
      <c r="O145" s="44">
        <v>748</v>
      </c>
      <c r="P145" s="44">
        <v>906</v>
      </c>
      <c r="Q145" s="44">
        <v>1042</v>
      </c>
      <c r="S145" s="7">
        <v>650</v>
      </c>
      <c r="T145" s="5">
        <v>799</v>
      </c>
      <c r="U145" s="5">
        <v>919</v>
      </c>
      <c r="V145" s="7">
        <v>748</v>
      </c>
      <c r="W145" s="5">
        <v>891</v>
      </c>
      <c r="X145" s="52">
        <v>1025</v>
      </c>
      <c r="Y145" s="56">
        <f t="shared" si="49"/>
        <v>0</v>
      </c>
      <c r="Z145" s="7">
        <f t="shared" si="50"/>
        <v>-5</v>
      </c>
      <c r="AA145" s="7">
        <f t="shared" si="51"/>
        <v>-6</v>
      </c>
      <c r="AB145" s="7">
        <f t="shared" si="52"/>
        <v>0</v>
      </c>
      <c r="AC145" s="7">
        <f t="shared" si="53"/>
        <v>-15</v>
      </c>
      <c r="AD145" s="7">
        <f t="shared" si="54"/>
        <v>-17</v>
      </c>
      <c r="BT145" s="12"/>
      <c r="CA145" s="108"/>
    </row>
    <row r="146" spans="1:79" ht="15" hidden="1" customHeight="1" x14ac:dyDescent="0.35">
      <c r="A146" s="42">
        <v>44096</v>
      </c>
      <c r="B146" s="43" t="s">
        <v>17</v>
      </c>
      <c r="C146" s="44">
        <v>2319</v>
      </c>
      <c r="D146" s="44" t="s">
        <v>22</v>
      </c>
      <c r="E146" s="44">
        <v>228401</v>
      </c>
      <c r="F146" s="44" t="s">
        <v>111</v>
      </c>
      <c r="G146" s="44">
        <v>228650</v>
      </c>
      <c r="H146" s="44">
        <v>1</v>
      </c>
      <c r="I146" s="44"/>
      <c r="J146" s="44"/>
      <c r="K146" s="43"/>
      <c r="L146" s="44">
        <v>916</v>
      </c>
      <c r="M146" s="44">
        <v>1035</v>
      </c>
      <c r="N146" s="44">
        <v>1191</v>
      </c>
      <c r="O146" s="44">
        <v>1067</v>
      </c>
      <c r="P146" s="44">
        <v>1171</v>
      </c>
      <c r="Q146" s="44">
        <v>1346</v>
      </c>
      <c r="S146" s="7">
        <v>916</v>
      </c>
      <c r="T146" s="7">
        <v>1035</v>
      </c>
      <c r="U146" s="7">
        <v>1191</v>
      </c>
      <c r="V146" s="7">
        <v>1067</v>
      </c>
      <c r="W146" s="7">
        <v>1171</v>
      </c>
      <c r="X146" s="49">
        <v>1346</v>
      </c>
      <c r="Y146" s="56">
        <f t="shared" si="49"/>
        <v>0</v>
      </c>
      <c r="Z146" s="7">
        <f t="shared" si="50"/>
        <v>0</v>
      </c>
      <c r="AA146" s="7">
        <f t="shared" si="51"/>
        <v>0</v>
      </c>
      <c r="AB146" s="7">
        <f t="shared" si="52"/>
        <v>0</v>
      </c>
      <c r="AC146" s="7">
        <f t="shared" si="53"/>
        <v>0</v>
      </c>
      <c r="AD146" s="7">
        <f t="shared" si="54"/>
        <v>0</v>
      </c>
      <c r="BT146" s="12"/>
      <c r="CA146" s="108"/>
    </row>
    <row r="147" spans="1:79" ht="15" hidden="1" customHeight="1" x14ac:dyDescent="0.35">
      <c r="A147" s="42">
        <v>44096</v>
      </c>
      <c r="B147" s="43" t="s">
        <v>17</v>
      </c>
      <c r="C147" s="44">
        <v>2320</v>
      </c>
      <c r="D147" s="44" t="s">
        <v>22</v>
      </c>
      <c r="E147" s="44">
        <v>228401</v>
      </c>
      <c r="F147" s="44" t="s">
        <v>100</v>
      </c>
      <c r="G147" s="44">
        <v>219762</v>
      </c>
      <c r="H147" s="44">
        <v>1</v>
      </c>
      <c r="I147" s="44"/>
      <c r="J147" s="44"/>
      <c r="K147" s="43"/>
      <c r="L147" s="44">
        <v>1298</v>
      </c>
      <c r="M147" s="44">
        <v>1553</v>
      </c>
      <c r="N147" s="44">
        <v>1786</v>
      </c>
      <c r="O147" s="44">
        <v>1495</v>
      </c>
      <c r="P147" s="44">
        <v>1756</v>
      </c>
      <c r="Q147" s="44">
        <v>2020</v>
      </c>
      <c r="S147" s="5">
        <v>1199</v>
      </c>
      <c r="T147" s="5">
        <v>1504</v>
      </c>
      <c r="U147" s="5">
        <v>1730</v>
      </c>
      <c r="V147" s="5">
        <v>1421</v>
      </c>
      <c r="W147" s="5">
        <v>1694</v>
      </c>
      <c r="X147" s="52">
        <v>1948</v>
      </c>
      <c r="Y147" s="56">
        <f t="shared" si="49"/>
        <v>-99</v>
      </c>
      <c r="Z147" s="7">
        <f t="shared" si="50"/>
        <v>-49</v>
      </c>
      <c r="AA147" s="7">
        <f t="shared" si="51"/>
        <v>-56</v>
      </c>
      <c r="AB147" s="7">
        <f t="shared" si="52"/>
        <v>-74</v>
      </c>
      <c r="AC147" s="7">
        <f t="shared" si="53"/>
        <v>-62</v>
      </c>
      <c r="AD147" s="7">
        <f t="shared" si="54"/>
        <v>-72</v>
      </c>
      <c r="BT147" s="12"/>
      <c r="CA147" s="108"/>
    </row>
    <row r="148" spans="1:79" s="32" customFormat="1" ht="15" hidden="1" customHeight="1" x14ac:dyDescent="0.35">
      <c r="A148" s="42">
        <v>44148</v>
      </c>
      <c r="B148" s="43" t="s">
        <v>17</v>
      </c>
      <c r="C148" s="44">
        <v>2321</v>
      </c>
      <c r="D148" s="46" t="s">
        <v>98</v>
      </c>
      <c r="E148" s="44">
        <v>228002</v>
      </c>
      <c r="F148" s="46" t="s">
        <v>21</v>
      </c>
      <c r="G148" s="44">
        <v>227900</v>
      </c>
      <c r="H148" s="44">
        <v>1</v>
      </c>
      <c r="I148" s="44"/>
      <c r="J148" s="44"/>
      <c r="K148" s="43"/>
      <c r="L148" s="44">
        <v>653</v>
      </c>
      <c r="M148" s="44">
        <v>808</v>
      </c>
      <c r="N148" s="44">
        <v>900</v>
      </c>
      <c r="O148" s="44">
        <v>752</v>
      </c>
      <c r="P148" s="44">
        <v>889</v>
      </c>
      <c r="Q148" s="44">
        <v>933</v>
      </c>
      <c r="R148" s="4"/>
      <c r="S148" s="7">
        <v>653</v>
      </c>
      <c r="T148" s="5">
        <v>799</v>
      </c>
      <c r="U148" s="7">
        <v>900</v>
      </c>
      <c r="V148" s="5">
        <v>748</v>
      </c>
      <c r="W148" s="7">
        <v>889</v>
      </c>
      <c r="X148" s="49">
        <v>933</v>
      </c>
      <c r="Y148" s="56">
        <f t="shared" si="49"/>
        <v>0</v>
      </c>
      <c r="Z148" s="7">
        <f t="shared" si="50"/>
        <v>-9</v>
      </c>
      <c r="AA148" s="7">
        <f t="shared" si="51"/>
        <v>0</v>
      </c>
      <c r="AB148" s="7">
        <f t="shared" si="52"/>
        <v>-4</v>
      </c>
      <c r="AC148" s="7">
        <f t="shared" si="53"/>
        <v>0</v>
      </c>
      <c r="AD148" s="7">
        <f t="shared" si="54"/>
        <v>0</v>
      </c>
      <c r="BG148" s="103"/>
      <c r="BH148" s="12"/>
      <c r="BI148" s="12"/>
      <c r="BJ148" s="12"/>
      <c r="BK148" s="12"/>
      <c r="BL148" s="12"/>
      <c r="BM148" s="12"/>
      <c r="BO148" s="12"/>
      <c r="BP148" s="12"/>
      <c r="BQ148" s="12"/>
      <c r="BR148" s="12"/>
      <c r="BS148" s="12"/>
      <c r="BT148" s="12"/>
      <c r="BU148" s="108"/>
      <c r="BV148" s="108"/>
      <c r="BW148" s="108"/>
      <c r="BX148" s="108"/>
      <c r="BY148" s="108"/>
      <c r="BZ148" s="108"/>
      <c r="CA148" s="108"/>
    </row>
    <row r="149" spans="1:79" ht="15" hidden="1" customHeight="1" x14ac:dyDescent="0.35">
      <c r="A149" s="42">
        <v>44096</v>
      </c>
      <c r="B149" s="43" t="s">
        <v>17</v>
      </c>
      <c r="C149" s="44" t="s">
        <v>34</v>
      </c>
      <c r="D149" s="44" t="s">
        <v>18</v>
      </c>
      <c r="E149" s="44">
        <v>228110</v>
      </c>
      <c r="F149" s="44" t="s">
        <v>35</v>
      </c>
      <c r="G149" s="44">
        <v>227905</v>
      </c>
      <c r="H149" s="44">
        <v>1</v>
      </c>
      <c r="I149" s="44"/>
      <c r="J149" s="44"/>
      <c r="K149" s="43"/>
      <c r="L149" s="44">
        <v>218</v>
      </c>
      <c r="M149" s="44">
        <v>306</v>
      </c>
      <c r="N149" s="44">
        <v>352</v>
      </c>
      <c r="O149" s="44">
        <v>280</v>
      </c>
      <c r="P149" s="44">
        <v>348</v>
      </c>
      <c r="Q149" s="44">
        <v>400</v>
      </c>
      <c r="S149" s="6">
        <v>237</v>
      </c>
      <c r="T149" s="7">
        <v>306</v>
      </c>
      <c r="U149" s="7">
        <v>352</v>
      </c>
      <c r="V149" s="5">
        <v>276</v>
      </c>
      <c r="W149" s="7">
        <v>348</v>
      </c>
      <c r="X149" s="49">
        <v>400</v>
      </c>
      <c r="Y149" s="56">
        <f t="shared" si="49"/>
        <v>19</v>
      </c>
      <c r="Z149" s="7">
        <f t="shared" si="50"/>
        <v>0</v>
      </c>
      <c r="AA149" s="7">
        <f t="shared" si="51"/>
        <v>0</v>
      </c>
      <c r="AB149" s="7">
        <f t="shared" si="52"/>
        <v>-4</v>
      </c>
      <c r="AC149" s="7">
        <f t="shared" si="53"/>
        <v>0</v>
      </c>
      <c r="AD149" s="7">
        <f t="shared" si="54"/>
        <v>0</v>
      </c>
      <c r="BT149" s="12"/>
      <c r="CA149" s="108"/>
    </row>
    <row r="150" spans="1:79" s="32" customFormat="1" ht="15" hidden="1" customHeight="1" x14ac:dyDescent="0.35">
      <c r="A150" s="42">
        <v>44148</v>
      </c>
      <c r="B150" s="43" t="s">
        <v>17</v>
      </c>
      <c r="C150" s="44" t="s">
        <v>165</v>
      </c>
      <c r="D150" s="44" t="s">
        <v>166</v>
      </c>
      <c r="E150" s="44">
        <v>227905</v>
      </c>
      <c r="F150" s="44" t="s">
        <v>167</v>
      </c>
      <c r="G150" s="44">
        <v>227903</v>
      </c>
      <c r="H150" s="44">
        <v>1</v>
      </c>
      <c r="I150" s="44"/>
      <c r="J150" s="44"/>
      <c r="K150" s="43"/>
      <c r="L150" s="44">
        <v>218</v>
      </c>
      <c r="M150" s="44">
        <v>306</v>
      </c>
      <c r="N150" s="44">
        <v>352</v>
      </c>
      <c r="O150" s="44">
        <v>280</v>
      </c>
      <c r="P150" s="44">
        <v>348</v>
      </c>
      <c r="Q150" s="44">
        <v>400</v>
      </c>
      <c r="R150" s="4"/>
      <c r="S150" s="6">
        <v>238</v>
      </c>
      <c r="T150" s="6">
        <v>307</v>
      </c>
      <c r="U150" s="5">
        <v>329</v>
      </c>
      <c r="V150" s="5">
        <v>277</v>
      </c>
      <c r="W150" s="6">
        <v>349</v>
      </c>
      <c r="X150" s="52">
        <v>376</v>
      </c>
      <c r="Y150" s="56">
        <f t="shared" si="49"/>
        <v>20</v>
      </c>
      <c r="Z150" s="7">
        <f t="shared" si="50"/>
        <v>1</v>
      </c>
      <c r="AA150" s="7">
        <f t="shared" si="51"/>
        <v>-23</v>
      </c>
      <c r="AB150" s="7">
        <f t="shared" si="52"/>
        <v>-3</v>
      </c>
      <c r="AC150" s="7">
        <f t="shared" si="53"/>
        <v>1</v>
      </c>
      <c r="AD150" s="7">
        <f t="shared" si="54"/>
        <v>-24</v>
      </c>
      <c r="BG150" s="103"/>
      <c r="BH150" s="12"/>
      <c r="BI150" s="12"/>
      <c r="BJ150" s="12"/>
      <c r="BK150" s="12"/>
      <c r="BL150" s="12"/>
      <c r="BM150" s="12"/>
      <c r="BO150" s="12"/>
      <c r="BP150" s="12"/>
      <c r="BQ150" s="12"/>
      <c r="BR150" s="12"/>
      <c r="BS150" s="12"/>
      <c r="BT150" s="12"/>
      <c r="BU150" s="108"/>
      <c r="BV150" s="108"/>
      <c r="BW150" s="108"/>
      <c r="BX150" s="108"/>
      <c r="BY150" s="108"/>
      <c r="BZ150" s="108"/>
      <c r="CA150" s="108"/>
    </row>
    <row r="151" spans="1:79" s="32" customFormat="1" ht="15" hidden="1" customHeight="1" x14ac:dyDescent="0.35">
      <c r="A151" s="42">
        <v>44148</v>
      </c>
      <c r="B151" s="43" t="s">
        <v>26</v>
      </c>
      <c r="C151" s="44">
        <v>13705</v>
      </c>
      <c r="D151" s="44" t="s">
        <v>154</v>
      </c>
      <c r="E151" s="44">
        <v>232121</v>
      </c>
      <c r="F151" s="44" t="s">
        <v>168</v>
      </c>
      <c r="G151" s="44">
        <v>232805</v>
      </c>
      <c r="H151" s="44">
        <v>1</v>
      </c>
      <c r="I151" s="44"/>
      <c r="J151" s="44"/>
      <c r="K151" s="43"/>
      <c r="L151" s="44">
        <v>272</v>
      </c>
      <c r="M151" s="44">
        <v>272</v>
      </c>
      <c r="N151" s="44">
        <v>286</v>
      </c>
      <c r="O151" s="44">
        <v>272</v>
      </c>
      <c r="P151" s="44">
        <v>272</v>
      </c>
      <c r="Q151" s="44">
        <v>286</v>
      </c>
      <c r="R151" s="4"/>
      <c r="S151" s="7">
        <v>272</v>
      </c>
      <c r="T151" s="7">
        <v>272</v>
      </c>
      <c r="U151" s="5">
        <v>285</v>
      </c>
      <c r="V151" s="7">
        <v>272</v>
      </c>
      <c r="W151" s="7">
        <v>272</v>
      </c>
      <c r="X151" s="52">
        <v>285</v>
      </c>
      <c r="Y151" s="56">
        <f t="shared" ref="Y151:Y182" si="55">S151-L151</f>
        <v>0</v>
      </c>
      <c r="Z151" s="7">
        <f t="shared" ref="Z151:Z182" si="56">T151-M151</f>
        <v>0</v>
      </c>
      <c r="AA151" s="7">
        <f t="shared" ref="AA151:AA182" si="57">U151-N151</f>
        <v>-1</v>
      </c>
      <c r="AB151" s="7">
        <f t="shared" ref="AB151:AB182" si="58">V151-O151</f>
        <v>0</v>
      </c>
      <c r="AC151" s="7">
        <f t="shared" ref="AC151:AC182" si="59">W151-P151</f>
        <v>0</v>
      </c>
      <c r="AD151" s="7">
        <f t="shared" ref="AD151:AD182" si="60">X151-Q151</f>
        <v>-1</v>
      </c>
      <c r="BG151" s="103"/>
      <c r="BH151" s="12"/>
      <c r="BI151" s="12"/>
      <c r="BJ151" s="12"/>
      <c r="BK151" s="12"/>
      <c r="BL151" s="12"/>
      <c r="BM151" s="12"/>
      <c r="BO151" s="12"/>
      <c r="BP151" s="12"/>
      <c r="BQ151" s="12"/>
      <c r="BR151" s="12"/>
      <c r="BS151" s="12"/>
      <c r="BT151" s="12"/>
      <c r="BU151" s="108"/>
      <c r="BV151" s="108"/>
      <c r="BW151" s="108"/>
      <c r="BX151" s="108"/>
      <c r="BY151" s="108"/>
      <c r="BZ151" s="108"/>
      <c r="CA151" s="108"/>
    </row>
    <row r="152" spans="1:79" ht="15" hidden="1" customHeight="1" x14ac:dyDescent="0.35">
      <c r="A152" s="42">
        <v>44096</v>
      </c>
      <c r="B152" s="43" t="s">
        <v>26</v>
      </c>
      <c r="C152" s="44">
        <v>13707</v>
      </c>
      <c r="D152" s="44" t="s">
        <v>82</v>
      </c>
      <c r="E152" s="44">
        <v>232119</v>
      </c>
      <c r="F152" s="44" t="s">
        <v>84</v>
      </c>
      <c r="G152" s="44">
        <v>232117</v>
      </c>
      <c r="H152" s="44">
        <v>1</v>
      </c>
      <c r="I152" s="44"/>
      <c r="J152" s="44"/>
      <c r="K152" s="43"/>
      <c r="L152" s="44">
        <v>178</v>
      </c>
      <c r="M152" s="44">
        <v>225</v>
      </c>
      <c r="N152" s="44">
        <v>259</v>
      </c>
      <c r="O152" s="44">
        <v>193</v>
      </c>
      <c r="P152" s="44">
        <v>242</v>
      </c>
      <c r="Q152" s="44">
        <v>278</v>
      </c>
      <c r="S152" s="5">
        <v>101</v>
      </c>
      <c r="T152" s="5">
        <v>144</v>
      </c>
      <c r="U152" s="5">
        <v>149</v>
      </c>
      <c r="V152" s="5">
        <v>128</v>
      </c>
      <c r="W152" s="5">
        <v>175</v>
      </c>
      <c r="X152" s="52">
        <v>181</v>
      </c>
      <c r="Y152" s="56">
        <f t="shared" si="55"/>
        <v>-77</v>
      </c>
      <c r="Z152" s="7">
        <f t="shared" si="56"/>
        <v>-81</v>
      </c>
      <c r="AA152" s="7">
        <f t="shared" si="57"/>
        <v>-110</v>
      </c>
      <c r="AB152" s="7">
        <f t="shared" si="58"/>
        <v>-65</v>
      </c>
      <c r="AC152" s="7">
        <f t="shared" si="59"/>
        <v>-67</v>
      </c>
      <c r="AD152" s="7">
        <f t="shared" si="60"/>
        <v>-97</v>
      </c>
      <c r="BT152" s="12"/>
      <c r="CA152" s="108"/>
    </row>
    <row r="153" spans="1:79" s="33" customFormat="1" ht="15" hidden="1" customHeight="1" x14ac:dyDescent="0.35">
      <c r="A153" s="42">
        <v>44148</v>
      </c>
      <c r="B153" s="43" t="s">
        <v>26</v>
      </c>
      <c r="C153" s="44">
        <v>13710</v>
      </c>
      <c r="D153" s="44" t="s">
        <v>169</v>
      </c>
      <c r="E153" s="46">
        <v>232116</v>
      </c>
      <c r="F153" s="44" t="s">
        <v>170</v>
      </c>
      <c r="G153" s="46">
        <v>232117</v>
      </c>
      <c r="H153" s="44">
        <v>1</v>
      </c>
      <c r="I153" s="44"/>
      <c r="J153" s="44"/>
      <c r="K153" s="43"/>
      <c r="L153" s="44">
        <v>390</v>
      </c>
      <c r="M153" s="44">
        <v>482</v>
      </c>
      <c r="N153" s="44">
        <v>555</v>
      </c>
      <c r="O153" s="44">
        <v>449</v>
      </c>
      <c r="P153" s="44">
        <v>543</v>
      </c>
      <c r="Q153" s="44">
        <v>625</v>
      </c>
      <c r="R153" s="4"/>
      <c r="S153" s="5">
        <v>329</v>
      </c>
      <c r="T153" s="5">
        <v>372</v>
      </c>
      <c r="U153" s="5">
        <v>428</v>
      </c>
      <c r="V153" s="5">
        <v>384</v>
      </c>
      <c r="W153" s="5">
        <v>421</v>
      </c>
      <c r="X153" s="52">
        <v>484</v>
      </c>
      <c r="Y153" s="56">
        <f t="shared" si="55"/>
        <v>-61</v>
      </c>
      <c r="Z153" s="7">
        <f t="shared" si="56"/>
        <v>-110</v>
      </c>
      <c r="AA153" s="7">
        <f t="shared" si="57"/>
        <v>-127</v>
      </c>
      <c r="AB153" s="7">
        <f t="shared" si="58"/>
        <v>-65</v>
      </c>
      <c r="AC153" s="7">
        <f t="shared" si="59"/>
        <v>-122</v>
      </c>
      <c r="AD153" s="7">
        <f t="shared" si="60"/>
        <v>-141</v>
      </c>
      <c r="BG153" s="103"/>
      <c r="BH153" s="12"/>
      <c r="BI153" s="12"/>
      <c r="BJ153" s="12"/>
      <c r="BK153" s="12"/>
      <c r="BL153" s="12"/>
      <c r="BM153" s="12"/>
      <c r="BO153" s="12"/>
      <c r="BP153" s="12"/>
      <c r="BQ153" s="12"/>
      <c r="BR153" s="12"/>
      <c r="BS153" s="12"/>
      <c r="BT153" s="12"/>
      <c r="BU153" s="108"/>
      <c r="BV153" s="108"/>
      <c r="BW153" s="108"/>
      <c r="BX153" s="108"/>
      <c r="BY153" s="108"/>
      <c r="BZ153" s="108"/>
      <c r="CA153" s="108"/>
    </row>
    <row r="154" spans="1:79" ht="15" hidden="1" customHeight="1" x14ac:dyDescent="0.35">
      <c r="A154" s="42">
        <v>44096</v>
      </c>
      <c r="B154" s="43" t="s">
        <v>26</v>
      </c>
      <c r="C154" s="44">
        <v>13713</v>
      </c>
      <c r="D154" s="44" t="s">
        <v>27</v>
      </c>
      <c r="E154" s="44">
        <v>232129</v>
      </c>
      <c r="F154" s="44" t="s">
        <v>28</v>
      </c>
      <c r="G154" s="44">
        <v>232127</v>
      </c>
      <c r="H154" s="44">
        <v>1</v>
      </c>
      <c r="I154" s="44"/>
      <c r="J154" s="44"/>
      <c r="K154" s="43"/>
      <c r="L154" s="44">
        <v>275</v>
      </c>
      <c r="M154" s="44">
        <v>350</v>
      </c>
      <c r="N154" s="44">
        <v>403</v>
      </c>
      <c r="O154" s="44">
        <v>317</v>
      </c>
      <c r="P154" s="44">
        <v>394</v>
      </c>
      <c r="Q154" s="44">
        <v>453</v>
      </c>
      <c r="S154" s="5">
        <v>272</v>
      </c>
      <c r="T154" s="5">
        <v>347</v>
      </c>
      <c r="U154" s="5">
        <v>373</v>
      </c>
      <c r="V154" s="5">
        <v>314</v>
      </c>
      <c r="W154" s="5">
        <v>389</v>
      </c>
      <c r="X154" s="52">
        <v>422</v>
      </c>
      <c r="Y154" s="56">
        <f t="shared" si="55"/>
        <v>-3</v>
      </c>
      <c r="Z154" s="7">
        <f t="shared" si="56"/>
        <v>-3</v>
      </c>
      <c r="AA154" s="7">
        <f t="shared" si="57"/>
        <v>-30</v>
      </c>
      <c r="AB154" s="7">
        <f t="shared" si="58"/>
        <v>-3</v>
      </c>
      <c r="AC154" s="7">
        <f t="shared" si="59"/>
        <v>-5</v>
      </c>
      <c r="AD154" s="7">
        <f t="shared" si="60"/>
        <v>-31</v>
      </c>
      <c r="BT154" s="12"/>
      <c r="CA154" s="108"/>
    </row>
    <row r="155" spans="1:79" ht="15" hidden="1" customHeight="1" x14ac:dyDescent="0.35">
      <c r="A155" s="42">
        <v>44096</v>
      </c>
      <c r="B155" s="43" t="s">
        <v>26</v>
      </c>
      <c r="C155" s="44">
        <v>13720</v>
      </c>
      <c r="D155" s="44" t="s">
        <v>153</v>
      </c>
      <c r="E155" s="44">
        <v>232125</v>
      </c>
      <c r="F155" s="44" t="s">
        <v>154</v>
      </c>
      <c r="G155" s="44">
        <v>232121</v>
      </c>
      <c r="H155" s="44">
        <v>1</v>
      </c>
      <c r="I155" s="44"/>
      <c r="J155" s="44"/>
      <c r="K155" s="43"/>
      <c r="L155" s="44">
        <v>390</v>
      </c>
      <c r="M155" s="44">
        <v>482</v>
      </c>
      <c r="N155" s="44">
        <v>555</v>
      </c>
      <c r="O155" s="44">
        <v>449</v>
      </c>
      <c r="P155" s="44">
        <v>543</v>
      </c>
      <c r="Q155" s="44">
        <v>625</v>
      </c>
      <c r="S155" s="5">
        <v>280</v>
      </c>
      <c r="T155" s="5">
        <v>348</v>
      </c>
      <c r="U155" s="5">
        <v>400</v>
      </c>
      <c r="V155" s="5">
        <v>318</v>
      </c>
      <c r="W155" s="5">
        <v>389</v>
      </c>
      <c r="X155" s="52">
        <v>447</v>
      </c>
      <c r="Y155" s="56">
        <f t="shared" si="55"/>
        <v>-110</v>
      </c>
      <c r="Z155" s="7">
        <f t="shared" si="56"/>
        <v>-134</v>
      </c>
      <c r="AA155" s="7">
        <f t="shared" si="57"/>
        <v>-155</v>
      </c>
      <c r="AB155" s="7">
        <f t="shared" si="58"/>
        <v>-131</v>
      </c>
      <c r="AC155" s="7">
        <f t="shared" si="59"/>
        <v>-154</v>
      </c>
      <c r="AD155" s="7">
        <f t="shared" si="60"/>
        <v>-178</v>
      </c>
      <c r="BT155" s="12"/>
      <c r="CA155" s="108"/>
    </row>
    <row r="156" spans="1:79" s="33" customFormat="1" ht="15" hidden="1" customHeight="1" x14ac:dyDescent="0.35">
      <c r="A156" s="42">
        <v>44148</v>
      </c>
      <c r="B156" s="43" t="s">
        <v>26</v>
      </c>
      <c r="C156" s="44">
        <v>13746</v>
      </c>
      <c r="D156" s="44" t="s">
        <v>171</v>
      </c>
      <c r="E156" s="44">
        <v>232139</v>
      </c>
      <c r="F156" s="46" t="s">
        <v>172</v>
      </c>
      <c r="G156" s="44">
        <v>232121</v>
      </c>
      <c r="H156" s="44">
        <v>1</v>
      </c>
      <c r="I156" s="44"/>
      <c r="J156" s="44"/>
      <c r="K156" s="43"/>
      <c r="L156" s="44">
        <v>453</v>
      </c>
      <c r="M156" s="44">
        <v>545</v>
      </c>
      <c r="N156" s="44">
        <v>627</v>
      </c>
      <c r="O156" s="44">
        <v>504</v>
      </c>
      <c r="P156" s="44">
        <v>596</v>
      </c>
      <c r="Q156" s="44">
        <v>686</v>
      </c>
      <c r="R156" s="4"/>
      <c r="S156" s="5">
        <v>392</v>
      </c>
      <c r="T156" s="5">
        <v>478</v>
      </c>
      <c r="U156" s="5">
        <v>540</v>
      </c>
      <c r="V156" s="5">
        <v>448</v>
      </c>
      <c r="W156" s="5">
        <v>478</v>
      </c>
      <c r="X156" s="52">
        <v>549</v>
      </c>
      <c r="Y156" s="56">
        <f t="shared" si="55"/>
        <v>-61</v>
      </c>
      <c r="Z156" s="7">
        <f t="shared" si="56"/>
        <v>-67</v>
      </c>
      <c r="AA156" s="7">
        <f t="shared" si="57"/>
        <v>-87</v>
      </c>
      <c r="AB156" s="7">
        <f t="shared" si="58"/>
        <v>-56</v>
      </c>
      <c r="AC156" s="7">
        <f t="shared" si="59"/>
        <v>-118</v>
      </c>
      <c r="AD156" s="7">
        <f t="shared" si="60"/>
        <v>-137</v>
      </c>
      <c r="BG156" s="103"/>
      <c r="BH156" s="12"/>
      <c r="BI156" s="12"/>
      <c r="BJ156" s="12"/>
      <c r="BK156" s="12"/>
      <c r="BL156" s="12"/>
      <c r="BM156" s="12"/>
      <c r="BO156" s="12"/>
      <c r="BP156" s="12"/>
      <c r="BQ156" s="12"/>
      <c r="BR156" s="12"/>
      <c r="BS156" s="12"/>
      <c r="BT156" s="12"/>
      <c r="BU156" s="108"/>
      <c r="BV156" s="108"/>
      <c r="BW156" s="108"/>
      <c r="BX156" s="108"/>
      <c r="BY156" s="108"/>
      <c r="BZ156" s="108"/>
      <c r="CA156" s="108"/>
    </row>
    <row r="157" spans="1:79" s="33" customFormat="1" ht="15" hidden="1" customHeight="1" x14ac:dyDescent="0.35">
      <c r="A157" s="42">
        <v>44148</v>
      </c>
      <c r="B157" s="43" t="s">
        <v>26</v>
      </c>
      <c r="C157" s="44">
        <v>13747</v>
      </c>
      <c r="D157" s="44" t="s">
        <v>173</v>
      </c>
      <c r="E157" s="46">
        <v>232140</v>
      </c>
      <c r="F157" s="44" t="s">
        <v>172</v>
      </c>
      <c r="G157" s="46">
        <v>232121</v>
      </c>
      <c r="H157" s="44">
        <v>1</v>
      </c>
      <c r="I157" s="44"/>
      <c r="J157" s="44"/>
      <c r="K157" s="43"/>
      <c r="L157" s="44">
        <v>310</v>
      </c>
      <c r="M157" s="44">
        <v>413</v>
      </c>
      <c r="N157" s="44">
        <v>476</v>
      </c>
      <c r="O157" s="44">
        <v>310</v>
      </c>
      <c r="P157" s="44">
        <v>413</v>
      </c>
      <c r="Q157" s="44">
        <v>476</v>
      </c>
      <c r="R157" s="4"/>
      <c r="S157" s="6">
        <v>340</v>
      </c>
      <c r="T157" s="5">
        <v>382</v>
      </c>
      <c r="U157" s="5">
        <v>393</v>
      </c>
      <c r="V157" s="6">
        <v>366</v>
      </c>
      <c r="W157" s="5">
        <v>400</v>
      </c>
      <c r="X157" s="52">
        <v>412</v>
      </c>
      <c r="Y157" s="56">
        <f t="shared" si="55"/>
        <v>30</v>
      </c>
      <c r="Z157" s="7">
        <f t="shared" si="56"/>
        <v>-31</v>
      </c>
      <c r="AA157" s="7">
        <f t="shared" si="57"/>
        <v>-83</v>
      </c>
      <c r="AB157" s="7">
        <f t="shared" si="58"/>
        <v>56</v>
      </c>
      <c r="AC157" s="7">
        <f t="shared" si="59"/>
        <v>-13</v>
      </c>
      <c r="AD157" s="7">
        <f t="shared" si="60"/>
        <v>-64</v>
      </c>
      <c r="BG157" s="103"/>
      <c r="BH157" s="12"/>
      <c r="BI157" s="12"/>
      <c r="BJ157" s="12"/>
      <c r="BK157" s="12"/>
      <c r="BL157" s="12"/>
      <c r="BM157" s="12"/>
      <c r="BO157" s="12"/>
      <c r="BP157" s="12"/>
      <c r="BQ157" s="12"/>
      <c r="BR157" s="12"/>
      <c r="BS157" s="12"/>
      <c r="BT157" s="12"/>
      <c r="BU157" s="108"/>
      <c r="BV157" s="108"/>
      <c r="BW157" s="108"/>
      <c r="BX157" s="108"/>
      <c r="BY157" s="108"/>
      <c r="BZ157" s="108"/>
      <c r="CA157" s="108"/>
    </row>
    <row r="158" spans="1:79" s="33" customFormat="1" ht="15" hidden="1" customHeight="1" x14ac:dyDescent="0.35">
      <c r="A158" s="42">
        <v>44148</v>
      </c>
      <c r="B158" s="43" t="s">
        <v>26</v>
      </c>
      <c r="C158" s="44">
        <v>13765</v>
      </c>
      <c r="D158" s="44" t="s">
        <v>174</v>
      </c>
      <c r="E158" s="44">
        <v>232132</v>
      </c>
      <c r="F158" s="44" t="s">
        <v>175</v>
      </c>
      <c r="G158" s="44">
        <v>232131</v>
      </c>
      <c r="H158" s="44">
        <v>1</v>
      </c>
      <c r="I158" s="44"/>
      <c r="J158" s="44"/>
      <c r="K158" s="43"/>
      <c r="L158" s="44">
        <v>267</v>
      </c>
      <c r="M158" s="44">
        <v>327</v>
      </c>
      <c r="N158" s="44">
        <v>377</v>
      </c>
      <c r="O158" s="44">
        <v>286</v>
      </c>
      <c r="P158" s="44">
        <v>348</v>
      </c>
      <c r="Q158" s="44">
        <v>400</v>
      </c>
      <c r="R158" s="4"/>
      <c r="S158" s="7">
        <v>267</v>
      </c>
      <c r="T158" s="7">
        <v>327</v>
      </c>
      <c r="U158" s="5">
        <v>342</v>
      </c>
      <c r="V158" s="6">
        <v>287</v>
      </c>
      <c r="W158" s="7">
        <v>348</v>
      </c>
      <c r="X158" s="52">
        <v>365</v>
      </c>
      <c r="Y158" s="56">
        <f t="shared" si="55"/>
        <v>0</v>
      </c>
      <c r="Z158" s="7">
        <f t="shared" si="56"/>
        <v>0</v>
      </c>
      <c r="AA158" s="7">
        <f t="shared" si="57"/>
        <v>-35</v>
      </c>
      <c r="AB158" s="7">
        <f t="shared" si="58"/>
        <v>1</v>
      </c>
      <c r="AC158" s="7">
        <f t="shared" si="59"/>
        <v>0</v>
      </c>
      <c r="AD158" s="7">
        <f t="shared" si="60"/>
        <v>-35</v>
      </c>
      <c r="BG158" s="103"/>
      <c r="BH158" s="12"/>
      <c r="BI158" s="12"/>
      <c r="BJ158" s="12"/>
      <c r="BK158" s="12"/>
      <c r="BL158" s="12"/>
      <c r="BM158" s="12"/>
      <c r="BO158" s="12"/>
      <c r="BP158" s="12"/>
      <c r="BQ158" s="12"/>
      <c r="BR158" s="12"/>
      <c r="BS158" s="12"/>
      <c r="BT158" s="12"/>
      <c r="BU158" s="108"/>
      <c r="BV158" s="108"/>
      <c r="BW158" s="108"/>
      <c r="BX158" s="108"/>
      <c r="BY158" s="108"/>
      <c r="BZ158" s="108"/>
      <c r="CA158" s="108"/>
    </row>
    <row r="159" spans="1:79" s="33" customFormat="1" ht="15" hidden="1" customHeight="1" x14ac:dyDescent="0.35">
      <c r="A159" s="42">
        <v>44148</v>
      </c>
      <c r="B159" s="43" t="s">
        <v>26</v>
      </c>
      <c r="C159" s="44">
        <v>13766</v>
      </c>
      <c r="D159" s="44" t="s">
        <v>154</v>
      </c>
      <c r="E159" s="44">
        <v>232121</v>
      </c>
      <c r="F159" s="44" t="s">
        <v>181</v>
      </c>
      <c r="G159" s="44">
        <v>232136</v>
      </c>
      <c r="H159" s="44">
        <v>1</v>
      </c>
      <c r="I159" s="44"/>
      <c r="J159" s="44"/>
      <c r="K159" s="43"/>
      <c r="L159" s="44">
        <v>242</v>
      </c>
      <c r="M159" s="44">
        <v>242</v>
      </c>
      <c r="N159" s="44">
        <v>278</v>
      </c>
      <c r="O159" s="44">
        <v>292</v>
      </c>
      <c r="P159" s="44">
        <v>310</v>
      </c>
      <c r="Q159" s="44">
        <v>356</v>
      </c>
      <c r="R159" s="4"/>
      <c r="S159" s="5">
        <v>167</v>
      </c>
      <c r="T159" s="5">
        <v>240</v>
      </c>
      <c r="U159" s="5">
        <v>264</v>
      </c>
      <c r="V159" s="5">
        <v>220</v>
      </c>
      <c r="W159" s="5">
        <v>308</v>
      </c>
      <c r="X159" s="52">
        <v>337</v>
      </c>
      <c r="Y159" s="56">
        <f t="shared" si="55"/>
        <v>-75</v>
      </c>
      <c r="Z159" s="7">
        <f t="shared" si="56"/>
        <v>-2</v>
      </c>
      <c r="AA159" s="7">
        <f t="shared" si="57"/>
        <v>-14</v>
      </c>
      <c r="AB159" s="7">
        <f t="shared" si="58"/>
        <v>-72</v>
      </c>
      <c r="AC159" s="7">
        <f t="shared" si="59"/>
        <v>-2</v>
      </c>
      <c r="AD159" s="7">
        <f t="shared" si="60"/>
        <v>-19</v>
      </c>
      <c r="BG159" s="103"/>
      <c r="BH159" s="12"/>
      <c r="BI159" s="12"/>
      <c r="BJ159" s="12"/>
      <c r="BK159" s="12"/>
      <c r="BL159" s="12"/>
      <c r="BM159" s="12"/>
      <c r="BO159" s="12"/>
      <c r="BP159" s="12"/>
      <c r="BQ159" s="12"/>
      <c r="BR159" s="12"/>
      <c r="BS159" s="12"/>
      <c r="BT159" s="12"/>
      <c r="BU159" s="108"/>
      <c r="BV159" s="108"/>
      <c r="BW159" s="108"/>
      <c r="BX159" s="108"/>
      <c r="BY159" s="108"/>
      <c r="BZ159" s="108"/>
      <c r="CA159" s="108"/>
    </row>
    <row r="160" spans="1:79" s="33" customFormat="1" ht="15" hidden="1" customHeight="1" x14ac:dyDescent="0.35">
      <c r="A160" s="42">
        <v>44148</v>
      </c>
      <c r="B160" s="43" t="s">
        <v>26</v>
      </c>
      <c r="C160" s="44">
        <v>13767</v>
      </c>
      <c r="D160" s="44" t="s">
        <v>182</v>
      </c>
      <c r="E160" s="44">
        <v>232136</v>
      </c>
      <c r="F160" s="46" t="s">
        <v>183</v>
      </c>
      <c r="G160" s="44">
        <v>232118</v>
      </c>
      <c r="H160" s="44">
        <v>1</v>
      </c>
      <c r="I160" s="44"/>
      <c r="J160" s="44"/>
      <c r="K160" s="43"/>
      <c r="L160" s="44">
        <v>242</v>
      </c>
      <c r="M160" s="44">
        <v>242</v>
      </c>
      <c r="N160" s="44">
        <v>278</v>
      </c>
      <c r="O160" s="44">
        <v>292</v>
      </c>
      <c r="P160" s="44">
        <v>310</v>
      </c>
      <c r="Q160" s="44">
        <v>356</v>
      </c>
      <c r="R160" s="4"/>
      <c r="S160" s="5">
        <v>167</v>
      </c>
      <c r="T160" s="5">
        <v>240</v>
      </c>
      <c r="U160" s="5">
        <v>264</v>
      </c>
      <c r="V160" s="5">
        <v>220</v>
      </c>
      <c r="W160" s="5">
        <v>289</v>
      </c>
      <c r="X160" s="52">
        <v>332</v>
      </c>
      <c r="Y160" s="56">
        <f t="shared" si="55"/>
        <v>-75</v>
      </c>
      <c r="Z160" s="7">
        <f t="shared" si="56"/>
        <v>-2</v>
      </c>
      <c r="AA160" s="7">
        <f t="shared" si="57"/>
        <v>-14</v>
      </c>
      <c r="AB160" s="7">
        <f t="shared" si="58"/>
        <v>-72</v>
      </c>
      <c r="AC160" s="7">
        <f t="shared" si="59"/>
        <v>-21</v>
      </c>
      <c r="AD160" s="7">
        <f t="shared" si="60"/>
        <v>-24</v>
      </c>
      <c r="BG160" s="103"/>
      <c r="BH160" s="12"/>
      <c r="BI160" s="12"/>
      <c r="BJ160" s="12"/>
      <c r="BK160" s="12"/>
      <c r="BL160" s="12"/>
      <c r="BM160" s="12"/>
      <c r="BO160" s="12"/>
      <c r="BP160" s="12"/>
      <c r="BQ160" s="12"/>
      <c r="BR160" s="12"/>
      <c r="BS160" s="12"/>
      <c r="BT160" s="12"/>
      <c r="BU160" s="108"/>
      <c r="BV160" s="108"/>
      <c r="BW160" s="108"/>
      <c r="BX160" s="108"/>
      <c r="BY160" s="108"/>
      <c r="BZ160" s="108"/>
      <c r="CA160" s="108"/>
    </row>
    <row r="161" spans="1:79" s="33" customFormat="1" ht="15" hidden="1" customHeight="1" x14ac:dyDescent="0.35">
      <c r="A161" s="42">
        <v>44148</v>
      </c>
      <c r="B161" s="43" t="s">
        <v>26</v>
      </c>
      <c r="C161" s="44">
        <v>13773</v>
      </c>
      <c r="D161" s="44" t="s">
        <v>184</v>
      </c>
      <c r="E161" s="44">
        <v>232137</v>
      </c>
      <c r="F161" s="44" t="s">
        <v>185</v>
      </c>
      <c r="G161" s="44">
        <v>232113</v>
      </c>
      <c r="H161" s="44">
        <v>1</v>
      </c>
      <c r="I161" s="44"/>
      <c r="J161" s="44"/>
      <c r="K161" s="43"/>
      <c r="L161" s="44">
        <v>241</v>
      </c>
      <c r="M161" s="44">
        <v>242</v>
      </c>
      <c r="N161" s="44">
        <v>278</v>
      </c>
      <c r="O161" s="44">
        <v>309</v>
      </c>
      <c r="P161" s="44">
        <v>310</v>
      </c>
      <c r="Q161" s="44">
        <v>356</v>
      </c>
      <c r="R161" s="4"/>
      <c r="S161" s="5">
        <v>167</v>
      </c>
      <c r="T161" s="5">
        <v>240</v>
      </c>
      <c r="U161" s="5">
        <v>264</v>
      </c>
      <c r="V161" s="5">
        <v>230</v>
      </c>
      <c r="W161" s="5">
        <v>308</v>
      </c>
      <c r="X161" s="52">
        <v>337</v>
      </c>
      <c r="Y161" s="56">
        <f t="shared" si="55"/>
        <v>-74</v>
      </c>
      <c r="Z161" s="7">
        <f t="shared" si="56"/>
        <v>-2</v>
      </c>
      <c r="AA161" s="7">
        <f t="shared" si="57"/>
        <v>-14</v>
      </c>
      <c r="AB161" s="7">
        <f t="shared" si="58"/>
        <v>-79</v>
      </c>
      <c r="AC161" s="7">
        <f t="shared" si="59"/>
        <v>-2</v>
      </c>
      <c r="AD161" s="7">
        <f t="shared" si="60"/>
        <v>-19</v>
      </c>
      <c r="BG161" s="103"/>
      <c r="BH161" s="12"/>
      <c r="BI161" s="12"/>
      <c r="BJ161" s="12"/>
      <c r="BK161" s="12"/>
      <c r="BL161" s="12"/>
      <c r="BM161" s="12"/>
      <c r="BO161" s="12"/>
      <c r="BP161" s="12"/>
      <c r="BQ161" s="12"/>
      <c r="BR161" s="12"/>
      <c r="BS161" s="12"/>
      <c r="BT161" s="12"/>
      <c r="BU161" s="108"/>
      <c r="BV161" s="108"/>
      <c r="BW161" s="108"/>
      <c r="BX161" s="108"/>
      <c r="BY161" s="108"/>
      <c r="BZ161" s="108"/>
      <c r="CA161" s="108"/>
    </row>
    <row r="162" spans="1:79" s="33" customFormat="1" ht="15" hidden="1" customHeight="1" x14ac:dyDescent="0.35">
      <c r="A162" s="42">
        <v>44148</v>
      </c>
      <c r="B162" s="43" t="s">
        <v>26</v>
      </c>
      <c r="C162" s="44">
        <v>13774</v>
      </c>
      <c r="D162" s="44" t="s">
        <v>184</v>
      </c>
      <c r="E162" s="44">
        <v>232137</v>
      </c>
      <c r="F162" s="44" t="s">
        <v>186</v>
      </c>
      <c r="G162" s="44">
        <v>232114</v>
      </c>
      <c r="H162" s="44">
        <v>1</v>
      </c>
      <c r="I162" s="44"/>
      <c r="J162" s="44"/>
      <c r="K162" s="43"/>
      <c r="L162" s="44">
        <v>241</v>
      </c>
      <c r="M162" s="44">
        <v>242</v>
      </c>
      <c r="N162" s="44">
        <v>278</v>
      </c>
      <c r="O162" s="44">
        <v>309</v>
      </c>
      <c r="P162" s="44">
        <v>310</v>
      </c>
      <c r="Q162" s="44">
        <v>356</v>
      </c>
      <c r="R162" s="4"/>
      <c r="S162" s="5">
        <v>167</v>
      </c>
      <c r="T162" s="5">
        <v>240</v>
      </c>
      <c r="U162" s="5">
        <v>264</v>
      </c>
      <c r="V162" s="5">
        <v>230</v>
      </c>
      <c r="W162" s="5">
        <v>308</v>
      </c>
      <c r="X162" s="52">
        <v>337</v>
      </c>
      <c r="Y162" s="56">
        <f t="shared" si="55"/>
        <v>-74</v>
      </c>
      <c r="Z162" s="7">
        <f t="shared" si="56"/>
        <v>-2</v>
      </c>
      <c r="AA162" s="7">
        <f t="shared" si="57"/>
        <v>-14</v>
      </c>
      <c r="AB162" s="7">
        <f t="shared" si="58"/>
        <v>-79</v>
      </c>
      <c r="AC162" s="7">
        <f t="shared" si="59"/>
        <v>-2</v>
      </c>
      <c r="AD162" s="7">
        <f t="shared" si="60"/>
        <v>-19</v>
      </c>
      <c r="BG162" s="103"/>
      <c r="BH162" s="12"/>
      <c r="BI162" s="12"/>
      <c r="BJ162" s="12"/>
      <c r="BK162" s="12"/>
      <c r="BL162" s="12"/>
      <c r="BM162" s="12"/>
      <c r="BO162" s="12"/>
      <c r="BP162" s="12"/>
      <c r="BQ162" s="12"/>
      <c r="BR162" s="12"/>
      <c r="BS162" s="12"/>
      <c r="BT162" s="12"/>
      <c r="BU162" s="108"/>
      <c r="BV162" s="108"/>
      <c r="BW162" s="108"/>
      <c r="BX162" s="108"/>
      <c r="BY162" s="108"/>
      <c r="BZ162" s="108"/>
      <c r="CA162" s="108"/>
    </row>
    <row r="163" spans="1:79" s="33" customFormat="1" ht="15" hidden="1" customHeight="1" x14ac:dyDescent="0.35">
      <c r="A163" s="42">
        <v>44148</v>
      </c>
      <c r="B163" s="43" t="s">
        <v>26</v>
      </c>
      <c r="C163" s="44">
        <v>13779</v>
      </c>
      <c r="D163" s="44" t="s">
        <v>153</v>
      </c>
      <c r="E163" s="44">
        <v>232125</v>
      </c>
      <c r="F163" s="44" t="s">
        <v>187</v>
      </c>
      <c r="G163" s="44">
        <v>232134</v>
      </c>
      <c r="H163" s="44">
        <v>1</v>
      </c>
      <c r="I163" s="44"/>
      <c r="J163" s="44"/>
      <c r="K163" s="43"/>
      <c r="L163" s="44">
        <v>275</v>
      </c>
      <c r="M163" s="44">
        <v>331</v>
      </c>
      <c r="N163" s="44">
        <v>348</v>
      </c>
      <c r="O163" s="44">
        <v>317</v>
      </c>
      <c r="P163" s="44">
        <v>331</v>
      </c>
      <c r="Q163" s="44">
        <v>348</v>
      </c>
      <c r="R163" s="4">
        <v>315</v>
      </c>
      <c r="S163" s="5">
        <v>273</v>
      </c>
      <c r="T163" s="6">
        <v>347</v>
      </c>
      <c r="U163" s="6">
        <v>373</v>
      </c>
      <c r="V163" s="5">
        <v>315</v>
      </c>
      <c r="W163" s="6">
        <v>389</v>
      </c>
      <c r="X163" s="51">
        <v>423</v>
      </c>
      <c r="Y163" s="56">
        <f t="shared" si="55"/>
        <v>-2</v>
      </c>
      <c r="Z163" s="7">
        <f t="shared" si="56"/>
        <v>16</v>
      </c>
      <c r="AA163" s="7">
        <f t="shared" si="57"/>
        <v>25</v>
      </c>
      <c r="AB163" s="7">
        <f t="shared" si="58"/>
        <v>-2</v>
      </c>
      <c r="AC163" s="7">
        <f t="shared" si="59"/>
        <v>58</v>
      </c>
      <c r="AD163" s="7">
        <f t="shared" si="60"/>
        <v>75</v>
      </c>
      <c r="BG163" s="103"/>
      <c r="BH163" s="12"/>
      <c r="BI163" s="12"/>
      <c r="BJ163" s="12"/>
      <c r="BK163" s="12"/>
      <c r="BL163" s="12"/>
      <c r="BM163" s="12"/>
      <c r="BO163" s="12"/>
      <c r="BP163" s="12"/>
      <c r="BQ163" s="12"/>
      <c r="BR163" s="12"/>
      <c r="BS163" s="12"/>
      <c r="BT163" s="12"/>
      <c r="BU163" s="108"/>
      <c r="BV163" s="108"/>
      <c r="BW163" s="108"/>
      <c r="BX163" s="108"/>
      <c r="BY163" s="108"/>
      <c r="BZ163" s="108"/>
      <c r="CA163" s="108"/>
    </row>
    <row r="164" spans="1:79" s="33" customFormat="1" ht="15" hidden="1" customHeight="1" x14ac:dyDescent="0.35">
      <c r="A164" s="42">
        <v>44148</v>
      </c>
      <c r="B164" s="43" t="s">
        <v>26</v>
      </c>
      <c r="C164" s="44">
        <v>13780</v>
      </c>
      <c r="D164" s="44" t="s">
        <v>28</v>
      </c>
      <c r="E164" s="44">
        <v>232127</v>
      </c>
      <c r="F164" s="44" t="s">
        <v>170</v>
      </c>
      <c r="G164" s="44">
        <v>232117</v>
      </c>
      <c r="H164" s="44">
        <v>1</v>
      </c>
      <c r="I164" s="44"/>
      <c r="J164" s="44"/>
      <c r="K164" s="43"/>
      <c r="L164" s="44">
        <v>183</v>
      </c>
      <c r="M164" s="44">
        <v>247</v>
      </c>
      <c r="N164" s="44">
        <v>284</v>
      </c>
      <c r="O164" s="44">
        <v>220</v>
      </c>
      <c r="P164" s="44">
        <v>289</v>
      </c>
      <c r="Q164" s="44">
        <v>332</v>
      </c>
      <c r="R164" s="4"/>
      <c r="S164" s="5">
        <v>164</v>
      </c>
      <c r="T164" s="5">
        <v>186</v>
      </c>
      <c r="U164" s="5">
        <v>214</v>
      </c>
      <c r="V164" s="5">
        <v>192</v>
      </c>
      <c r="W164" s="5">
        <v>210</v>
      </c>
      <c r="X164" s="52">
        <v>242</v>
      </c>
      <c r="Y164" s="56">
        <f t="shared" si="55"/>
        <v>-19</v>
      </c>
      <c r="Z164" s="7">
        <f t="shared" si="56"/>
        <v>-61</v>
      </c>
      <c r="AA164" s="7">
        <f t="shared" si="57"/>
        <v>-70</v>
      </c>
      <c r="AB164" s="7">
        <f t="shared" si="58"/>
        <v>-28</v>
      </c>
      <c r="AC164" s="7">
        <f t="shared" si="59"/>
        <v>-79</v>
      </c>
      <c r="AD164" s="7">
        <f t="shared" si="60"/>
        <v>-90</v>
      </c>
      <c r="BG164" s="103"/>
      <c r="BH164" s="12"/>
      <c r="BI164" s="12"/>
      <c r="BJ164" s="12"/>
      <c r="BK164" s="12"/>
      <c r="BL164" s="12"/>
      <c r="BM164" s="12"/>
      <c r="BO164" s="12"/>
      <c r="BP164" s="12"/>
      <c r="BQ164" s="12"/>
      <c r="BR164" s="12"/>
      <c r="BS164" s="12"/>
      <c r="BT164" s="12"/>
      <c r="BU164" s="108"/>
      <c r="BV164" s="108"/>
      <c r="BW164" s="108"/>
      <c r="BX164" s="108"/>
      <c r="BY164" s="108"/>
      <c r="BZ164" s="108"/>
      <c r="CA164" s="108"/>
    </row>
    <row r="165" spans="1:79" s="33" customFormat="1" ht="15" hidden="1" customHeight="1" x14ac:dyDescent="0.35">
      <c r="A165" s="42">
        <v>44148</v>
      </c>
      <c r="B165" s="43" t="s">
        <v>26</v>
      </c>
      <c r="C165" s="44">
        <v>13786</v>
      </c>
      <c r="D165" s="44" t="s">
        <v>153</v>
      </c>
      <c r="E165" s="44">
        <v>232125</v>
      </c>
      <c r="F165" s="44" t="s">
        <v>188</v>
      </c>
      <c r="G165" s="44">
        <v>232126</v>
      </c>
      <c r="H165" s="44">
        <v>1</v>
      </c>
      <c r="I165" s="44"/>
      <c r="J165" s="44"/>
      <c r="K165" s="43"/>
      <c r="L165" s="44">
        <v>273</v>
      </c>
      <c r="M165" s="44">
        <v>337</v>
      </c>
      <c r="N165" s="44">
        <v>387</v>
      </c>
      <c r="O165" s="44">
        <v>273</v>
      </c>
      <c r="P165" s="44">
        <v>337</v>
      </c>
      <c r="Q165" s="44">
        <v>387</v>
      </c>
      <c r="R165" s="4"/>
      <c r="S165" s="5">
        <v>261</v>
      </c>
      <c r="T165" s="5">
        <v>332</v>
      </c>
      <c r="U165" s="5">
        <v>342</v>
      </c>
      <c r="V165" s="6">
        <v>283</v>
      </c>
      <c r="W165" s="6">
        <v>346</v>
      </c>
      <c r="X165" s="52">
        <v>356</v>
      </c>
      <c r="Y165" s="56">
        <f t="shared" si="55"/>
        <v>-12</v>
      </c>
      <c r="Z165" s="7">
        <f t="shared" si="56"/>
        <v>-5</v>
      </c>
      <c r="AA165" s="7">
        <f t="shared" si="57"/>
        <v>-45</v>
      </c>
      <c r="AB165" s="7">
        <f t="shared" si="58"/>
        <v>10</v>
      </c>
      <c r="AC165" s="7">
        <f t="shared" si="59"/>
        <v>9</v>
      </c>
      <c r="AD165" s="7">
        <f t="shared" si="60"/>
        <v>-31</v>
      </c>
      <c r="BG165" s="103"/>
      <c r="BH165" s="12"/>
      <c r="BI165" s="12"/>
      <c r="BJ165" s="12"/>
      <c r="BK165" s="12"/>
      <c r="BL165" s="12"/>
      <c r="BM165" s="12"/>
      <c r="BO165" s="12"/>
      <c r="BP165" s="12"/>
      <c r="BQ165" s="12"/>
      <c r="BR165" s="12"/>
      <c r="BS165" s="12"/>
      <c r="BT165" s="12"/>
      <c r="BU165" s="108"/>
      <c r="BV165" s="108"/>
      <c r="BW165" s="108"/>
      <c r="BX165" s="108"/>
      <c r="BY165" s="108"/>
      <c r="BZ165" s="108"/>
      <c r="CA165" s="108"/>
    </row>
    <row r="166" spans="1:79" s="33" customFormat="1" ht="15" hidden="1" customHeight="1" x14ac:dyDescent="0.35">
      <c r="A166" s="42">
        <v>44148</v>
      </c>
      <c r="B166" s="43" t="s">
        <v>26</v>
      </c>
      <c r="C166" s="34">
        <v>13801</v>
      </c>
      <c r="D166" s="44" t="s">
        <v>189</v>
      </c>
      <c r="E166" s="44">
        <v>231124</v>
      </c>
      <c r="F166" s="44" t="s">
        <v>190</v>
      </c>
      <c r="G166" s="44">
        <v>232104</v>
      </c>
      <c r="H166" s="34">
        <v>1</v>
      </c>
      <c r="I166" s="44"/>
      <c r="J166" s="44"/>
      <c r="K166" s="43"/>
      <c r="L166" s="44">
        <v>389</v>
      </c>
      <c r="M166" s="44">
        <v>481</v>
      </c>
      <c r="N166" s="44">
        <v>553</v>
      </c>
      <c r="O166" s="44">
        <v>448</v>
      </c>
      <c r="P166" s="44">
        <v>541</v>
      </c>
      <c r="Q166" s="44">
        <v>602</v>
      </c>
      <c r="R166" s="4"/>
      <c r="S166" s="5">
        <v>280</v>
      </c>
      <c r="T166" s="5">
        <v>348</v>
      </c>
      <c r="U166" s="5">
        <v>400</v>
      </c>
      <c r="V166" s="5">
        <v>318</v>
      </c>
      <c r="W166" s="5">
        <v>389</v>
      </c>
      <c r="X166" s="52">
        <v>447</v>
      </c>
      <c r="Y166" s="56">
        <f t="shared" si="55"/>
        <v>-109</v>
      </c>
      <c r="Z166" s="7">
        <f t="shared" si="56"/>
        <v>-133</v>
      </c>
      <c r="AA166" s="7">
        <f t="shared" si="57"/>
        <v>-153</v>
      </c>
      <c r="AB166" s="7">
        <f t="shared" si="58"/>
        <v>-130</v>
      </c>
      <c r="AC166" s="7">
        <f t="shared" si="59"/>
        <v>-152</v>
      </c>
      <c r="AD166" s="7">
        <f t="shared" si="60"/>
        <v>-155</v>
      </c>
      <c r="BG166" s="103"/>
      <c r="BH166" s="12"/>
      <c r="BI166" s="12"/>
      <c r="BJ166" s="12"/>
      <c r="BK166" s="12"/>
      <c r="BL166" s="12"/>
      <c r="BM166" s="12"/>
      <c r="BO166" s="12"/>
      <c r="BP166" s="12"/>
      <c r="BQ166" s="12"/>
      <c r="BR166" s="12"/>
      <c r="BS166" s="12"/>
      <c r="BT166" s="12"/>
      <c r="BU166" s="108"/>
      <c r="BV166" s="108"/>
      <c r="BW166" s="108"/>
      <c r="BX166" s="108"/>
      <c r="BY166" s="108"/>
      <c r="BZ166" s="108"/>
      <c r="CA166" s="108"/>
    </row>
    <row r="167" spans="1:79" s="33" customFormat="1" ht="15" hidden="1" customHeight="1" x14ac:dyDescent="0.35">
      <c r="A167" s="42">
        <v>44148</v>
      </c>
      <c r="B167" s="43" t="s">
        <v>26</v>
      </c>
      <c r="C167" s="44">
        <v>13802</v>
      </c>
      <c r="D167" s="44" t="s">
        <v>191</v>
      </c>
      <c r="E167" s="44">
        <v>231127</v>
      </c>
      <c r="F167" s="44" t="s">
        <v>192</v>
      </c>
      <c r="G167" s="44">
        <v>231128</v>
      </c>
      <c r="H167" s="44">
        <v>1</v>
      </c>
      <c r="I167" s="44"/>
      <c r="J167" s="44"/>
      <c r="K167" s="43"/>
      <c r="L167" s="44">
        <v>273</v>
      </c>
      <c r="M167" s="44">
        <v>348</v>
      </c>
      <c r="N167" s="44">
        <v>400</v>
      </c>
      <c r="O167" s="44">
        <v>315</v>
      </c>
      <c r="P167" s="44">
        <v>392</v>
      </c>
      <c r="Q167" s="44">
        <v>451</v>
      </c>
      <c r="R167" s="4"/>
      <c r="S167" s="12">
        <v>273</v>
      </c>
      <c r="T167" s="5">
        <v>347</v>
      </c>
      <c r="U167" s="5">
        <v>373</v>
      </c>
      <c r="V167" s="12">
        <v>315</v>
      </c>
      <c r="W167" s="5">
        <v>389</v>
      </c>
      <c r="X167" s="52">
        <v>423</v>
      </c>
      <c r="Y167" s="56">
        <f t="shared" si="55"/>
        <v>0</v>
      </c>
      <c r="Z167" s="7">
        <f t="shared" si="56"/>
        <v>-1</v>
      </c>
      <c r="AA167" s="7">
        <f t="shared" si="57"/>
        <v>-27</v>
      </c>
      <c r="AB167" s="7">
        <f t="shared" si="58"/>
        <v>0</v>
      </c>
      <c r="AC167" s="7">
        <f t="shared" si="59"/>
        <v>-3</v>
      </c>
      <c r="AD167" s="7">
        <f t="shared" si="60"/>
        <v>-28</v>
      </c>
      <c r="BG167" s="103"/>
      <c r="BH167" s="12"/>
      <c r="BI167" s="12"/>
      <c r="BJ167" s="12"/>
      <c r="BK167" s="12"/>
      <c r="BL167" s="12"/>
      <c r="BM167" s="12"/>
      <c r="BO167" s="12"/>
      <c r="BP167" s="12"/>
      <c r="BQ167" s="12"/>
      <c r="BR167" s="12"/>
      <c r="BS167" s="12"/>
      <c r="BT167" s="12"/>
      <c r="BU167" s="108"/>
      <c r="BV167" s="108"/>
      <c r="BW167" s="108"/>
      <c r="BX167" s="108"/>
      <c r="BY167" s="108"/>
      <c r="BZ167" s="108"/>
      <c r="CA167" s="108"/>
    </row>
    <row r="168" spans="1:79" ht="15" hidden="1" customHeight="1" x14ac:dyDescent="0.35">
      <c r="A168" s="42">
        <v>44148</v>
      </c>
      <c r="B168" s="43" t="s">
        <v>26</v>
      </c>
      <c r="C168" s="44">
        <v>13805</v>
      </c>
      <c r="D168" s="44" t="s">
        <v>193</v>
      </c>
      <c r="E168" s="44">
        <v>231109</v>
      </c>
      <c r="F168" s="44" t="s">
        <v>194</v>
      </c>
      <c r="G168" s="44">
        <v>231112</v>
      </c>
      <c r="H168" s="44">
        <v>1</v>
      </c>
      <c r="I168" s="44"/>
      <c r="J168" s="44"/>
      <c r="K168" s="43"/>
      <c r="L168" s="44">
        <v>275</v>
      </c>
      <c r="M168" s="44">
        <v>350</v>
      </c>
      <c r="N168" s="44">
        <v>403</v>
      </c>
      <c r="O168" s="44">
        <v>317</v>
      </c>
      <c r="P168" s="44">
        <v>394</v>
      </c>
      <c r="Q168" s="44">
        <v>453</v>
      </c>
      <c r="S168" s="5">
        <v>272</v>
      </c>
      <c r="T168" s="5">
        <v>347</v>
      </c>
      <c r="U168" s="5">
        <v>373</v>
      </c>
      <c r="V168" s="5">
        <v>314</v>
      </c>
      <c r="W168" s="5">
        <v>389</v>
      </c>
      <c r="X168" s="52">
        <v>422</v>
      </c>
      <c r="Y168" s="56">
        <f t="shared" si="55"/>
        <v>-3</v>
      </c>
      <c r="Z168" s="7">
        <f t="shared" si="56"/>
        <v>-3</v>
      </c>
      <c r="AA168" s="7">
        <f t="shared" si="57"/>
        <v>-30</v>
      </c>
      <c r="AB168" s="7">
        <f t="shared" si="58"/>
        <v>-3</v>
      </c>
      <c r="AC168" s="7">
        <f t="shared" si="59"/>
        <v>-5</v>
      </c>
      <c r="AD168" s="7">
        <f t="shared" si="60"/>
        <v>-31</v>
      </c>
      <c r="BT168" s="12"/>
      <c r="CA168" s="108"/>
    </row>
    <row r="169" spans="1:79" ht="15" hidden="1" customHeight="1" x14ac:dyDescent="0.35">
      <c r="A169" s="42">
        <v>44096</v>
      </c>
      <c r="B169" s="43" t="s">
        <v>26</v>
      </c>
      <c r="C169" s="44">
        <v>13813</v>
      </c>
      <c r="D169" s="44" t="s">
        <v>156</v>
      </c>
      <c r="E169" s="44">
        <v>231117</v>
      </c>
      <c r="F169" s="44" t="s">
        <v>157</v>
      </c>
      <c r="G169" s="44">
        <v>231113</v>
      </c>
      <c r="H169" s="44">
        <v>1</v>
      </c>
      <c r="I169" s="44"/>
      <c r="J169" s="44"/>
      <c r="K169" s="43"/>
      <c r="L169" s="44">
        <v>273</v>
      </c>
      <c r="M169" s="44">
        <v>346</v>
      </c>
      <c r="N169" s="44">
        <v>398</v>
      </c>
      <c r="O169" s="44">
        <v>314</v>
      </c>
      <c r="P169" s="44">
        <v>390</v>
      </c>
      <c r="Q169" s="44">
        <v>449</v>
      </c>
      <c r="S169" s="5">
        <v>272</v>
      </c>
      <c r="T169" s="6">
        <v>347</v>
      </c>
      <c r="U169" s="5">
        <v>373</v>
      </c>
      <c r="V169" s="7">
        <v>314</v>
      </c>
      <c r="W169" s="5">
        <v>389</v>
      </c>
      <c r="X169" s="52">
        <v>422</v>
      </c>
      <c r="Y169" s="56">
        <f t="shared" si="55"/>
        <v>-1</v>
      </c>
      <c r="Z169" s="7">
        <f t="shared" si="56"/>
        <v>1</v>
      </c>
      <c r="AA169" s="7">
        <f t="shared" si="57"/>
        <v>-25</v>
      </c>
      <c r="AB169" s="7">
        <f t="shared" si="58"/>
        <v>0</v>
      </c>
      <c r="AC169" s="7">
        <f t="shared" si="59"/>
        <v>-1</v>
      </c>
      <c r="AD169" s="7">
        <f t="shared" si="60"/>
        <v>-27</v>
      </c>
      <c r="BT169" s="12"/>
      <c r="CA169" s="108"/>
    </row>
    <row r="170" spans="1:79" ht="15" hidden="1" customHeight="1" x14ac:dyDescent="0.35">
      <c r="A170" s="42">
        <v>44096</v>
      </c>
      <c r="B170" s="43" t="s">
        <v>26</v>
      </c>
      <c r="C170" s="44">
        <v>13815</v>
      </c>
      <c r="D170" s="44" t="s">
        <v>156</v>
      </c>
      <c r="E170" s="44">
        <v>231117</v>
      </c>
      <c r="F170" s="44" t="s">
        <v>158</v>
      </c>
      <c r="G170" s="44">
        <v>231118</v>
      </c>
      <c r="H170" s="44">
        <v>1</v>
      </c>
      <c r="I170" s="44"/>
      <c r="J170" s="44"/>
      <c r="K170" s="43"/>
      <c r="L170" s="44">
        <v>273</v>
      </c>
      <c r="M170" s="44">
        <v>346</v>
      </c>
      <c r="N170" s="44">
        <v>376</v>
      </c>
      <c r="O170" s="44">
        <v>314</v>
      </c>
      <c r="P170" s="44">
        <v>358</v>
      </c>
      <c r="Q170" s="44">
        <v>376</v>
      </c>
      <c r="S170" s="7">
        <v>273</v>
      </c>
      <c r="T170" s="6">
        <v>347</v>
      </c>
      <c r="U170" s="5">
        <v>374</v>
      </c>
      <c r="V170" s="6">
        <v>315</v>
      </c>
      <c r="W170" s="5">
        <v>357</v>
      </c>
      <c r="X170" s="52">
        <v>374</v>
      </c>
      <c r="Y170" s="56">
        <f t="shared" si="55"/>
        <v>0</v>
      </c>
      <c r="Z170" s="7">
        <f t="shared" si="56"/>
        <v>1</v>
      </c>
      <c r="AA170" s="7">
        <f t="shared" si="57"/>
        <v>-2</v>
      </c>
      <c r="AB170" s="7">
        <f t="shared" si="58"/>
        <v>1</v>
      </c>
      <c r="AC170" s="7">
        <f t="shared" si="59"/>
        <v>-1</v>
      </c>
      <c r="AD170" s="7">
        <f t="shared" si="60"/>
        <v>-2</v>
      </c>
      <c r="BT170" s="12"/>
      <c r="CA170" s="108"/>
    </row>
    <row r="171" spans="1:79" s="32" customFormat="1" ht="15" hidden="1" customHeight="1" x14ac:dyDescent="0.35">
      <c r="A171" s="42">
        <v>44096</v>
      </c>
      <c r="B171" s="43" t="s">
        <v>26</v>
      </c>
      <c r="C171" s="44">
        <v>13816</v>
      </c>
      <c r="D171" s="44" t="s">
        <v>156</v>
      </c>
      <c r="E171" s="44">
        <v>231117</v>
      </c>
      <c r="F171" s="44" t="s">
        <v>159</v>
      </c>
      <c r="G171" s="44">
        <v>231120</v>
      </c>
      <c r="H171" s="44">
        <v>1</v>
      </c>
      <c r="I171" s="44"/>
      <c r="J171" s="44"/>
      <c r="K171" s="43"/>
      <c r="L171" s="44">
        <v>273</v>
      </c>
      <c r="M171" s="44">
        <v>348</v>
      </c>
      <c r="N171" s="44">
        <v>400</v>
      </c>
      <c r="O171" s="44">
        <v>315</v>
      </c>
      <c r="P171" s="44">
        <v>389</v>
      </c>
      <c r="Q171" s="44">
        <v>447</v>
      </c>
      <c r="R171" s="4"/>
      <c r="S171" s="7">
        <v>273</v>
      </c>
      <c r="T171" s="7">
        <v>348</v>
      </c>
      <c r="U171" s="5">
        <v>375</v>
      </c>
      <c r="V171" s="7">
        <v>315</v>
      </c>
      <c r="W171" s="7">
        <v>389</v>
      </c>
      <c r="X171" s="52">
        <v>424</v>
      </c>
      <c r="Y171" s="56">
        <f t="shared" si="55"/>
        <v>0</v>
      </c>
      <c r="Z171" s="7">
        <f t="shared" si="56"/>
        <v>0</v>
      </c>
      <c r="AA171" s="7">
        <f t="shared" si="57"/>
        <v>-25</v>
      </c>
      <c r="AB171" s="7">
        <f t="shared" si="58"/>
        <v>0</v>
      </c>
      <c r="AC171" s="7">
        <f t="shared" si="59"/>
        <v>0</v>
      </c>
      <c r="AD171" s="7">
        <f t="shared" si="60"/>
        <v>-23</v>
      </c>
      <c r="BG171" s="103"/>
      <c r="BH171" s="12"/>
      <c r="BI171" s="12"/>
      <c r="BJ171" s="12"/>
      <c r="BK171" s="12"/>
      <c r="BL171" s="12"/>
      <c r="BM171" s="12"/>
      <c r="BO171" s="12"/>
      <c r="BP171" s="12"/>
      <c r="BQ171" s="12"/>
      <c r="BR171" s="12"/>
      <c r="BS171" s="12"/>
      <c r="BT171" s="12"/>
      <c r="BU171" s="108"/>
      <c r="BV171" s="108"/>
      <c r="BW171" s="108"/>
      <c r="BX171" s="108"/>
      <c r="BY171" s="108"/>
      <c r="BZ171" s="108"/>
      <c r="CA171" s="108"/>
    </row>
    <row r="172" spans="1:79" s="32" customFormat="1" ht="15" hidden="1" customHeight="1" x14ac:dyDescent="0.35">
      <c r="A172" s="42">
        <v>44096</v>
      </c>
      <c r="B172" s="43" t="s">
        <v>26</v>
      </c>
      <c r="C172" s="44">
        <v>13821</v>
      </c>
      <c r="D172" s="44" t="s">
        <v>30</v>
      </c>
      <c r="E172" s="44">
        <v>231115</v>
      </c>
      <c r="F172" s="44" t="s">
        <v>31</v>
      </c>
      <c r="G172" s="44">
        <v>231114</v>
      </c>
      <c r="H172" s="44">
        <v>1</v>
      </c>
      <c r="I172" s="44"/>
      <c r="J172" s="44"/>
      <c r="K172" s="43"/>
      <c r="L172" s="44">
        <v>273</v>
      </c>
      <c r="M172" s="44">
        <v>348</v>
      </c>
      <c r="N172" s="44">
        <v>375</v>
      </c>
      <c r="O172" s="44">
        <v>315</v>
      </c>
      <c r="P172" s="44">
        <v>392</v>
      </c>
      <c r="Q172" s="44">
        <v>424</v>
      </c>
      <c r="R172" s="4"/>
      <c r="S172" s="5">
        <v>220</v>
      </c>
      <c r="T172" s="5">
        <v>277</v>
      </c>
      <c r="U172" s="5">
        <v>287</v>
      </c>
      <c r="V172" s="5">
        <v>239</v>
      </c>
      <c r="W172" s="5">
        <v>297</v>
      </c>
      <c r="X172" s="52">
        <v>310</v>
      </c>
      <c r="Y172" s="56">
        <f t="shared" si="55"/>
        <v>-53</v>
      </c>
      <c r="Z172" s="7">
        <f t="shared" si="56"/>
        <v>-71</v>
      </c>
      <c r="AA172" s="7">
        <f t="shared" si="57"/>
        <v>-88</v>
      </c>
      <c r="AB172" s="7">
        <f t="shared" si="58"/>
        <v>-76</v>
      </c>
      <c r="AC172" s="7">
        <f t="shared" si="59"/>
        <v>-95</v>
      </c>
      <c r="AD172" s="7">
        <f t="shared" si="60"/>
        <v>-114</v>
      </c>
      <c r="BG172" s="103"/>
      <c r="BH172" s="12"/>
      <c r="BI172" s="12"/>
      <c r="BJ172" s="12"/>
      <c r="BK172" s="12"/>
      <c r="BL172" s="12"/>
      <c r="BM172" s="12"/>
      <c r="BO172" s="12"/>
      <c r="BP172" s="12"/>
      <c r="BQ172" s="12"/>
      <c r="BR172" s="12"/>
      <c r="BS172" s="12"/>
      <c r="BT172" s="12"/>
      <c r="BU172" s="108"/>
      <c r="BV172" s="108"/>
      <c r="BW172" s="108"/>
      <c r="BX172" s="108"/>
      <c r="BY172" s="108"/>
      <c r="BZ172" s="108"/>
      <c r="CA172" s="108"/>
    </row>
    <row r="173" spans="1:79" ht="15" hidden="1" customHeight="1" x14ac:dyDescent="0.35">
      <c r="A173" s="42">
        <v>44148</v>
      </c>
      <c r="B173" s="43" t="s">
        <v>26</v>
      </c>
      <c r="C173" s="44">
        <v>13828</v>
      </c>
      <c r="D173" s="44" t="s">
        <v>31</v>
      </c>
      <c r="E173" s="44">
        <v>231114</v>
      </c>
      <c r="F173" s="44" t="s">
        <v>157</v>
      </c>
      <c r="G173" s="44">
        <v>231113</v>
      </c>
      <c r="H173" s="44">
        <v>1</v>
      </c>
      <c r="I173" s="44"/>
      <c r="J173" s="44"/>
      <c r="K173" s="43"/>
      <c r="L173" s="44">
        <v>390</v>
      </c>
      <c r="M173" s="44">
        <v>478</v>
      </c>
      <c r="N173" s="44">
        <v>549</v>
      </c>
      <c r="O173" s="44">
        <v>390</v>
      </c>
      <c r="P173" s="44">
        <v>478</v>
      </c>
      <c r="Q173" s="44">
        <v>549</v>
      </c>
      <c r="S173" s="5">
        <v>280</v>
      </c>
      <c r="T173" s="5">
        <v>348</v>
      </c>
      <c r="U173" s="5">
        <v>400</v>
      </c>
      <c r="V173" s="5">
        <v>318</v>
      </c>
      <c r="W173" s="5">
        <v>389</v>
      </c>
      <c r="X173" s="52">
        <v>447</v>
      </c>
      <c r="Y173" s="56">
        <f t="shared" si="55"/>
        <v>-110</v>
      </c>
      <c r="Z173" s="7">
        <f t="shared" si="56"/>
        <v>-130</v>
      </c>
      <c r="AA173" s="7">
        <f t="shared" si="57"/>
        <v>-149</v>
      </c>
      <c r="AB173" s="7">
        <f t="shared" si="58"/>
        <v>-72</v>
      </c>
      <c r="AC173" s="7">
        <f t="shared" si="59"/>
        <v>-89</v>
      </c>
      <c r="AD173" s="7">
        <f t="shared" si="60"/>
        <v>-102</v>
      </c>
      <c r="BT173" s="12"/>
      <c r="CA173" s="108"/>
    </row>
    <row r="174" spans="1:79" ht="15" hidden="1" customHeight="1" x14ac:dyDescent="0.35">
      <c r="A174" s="42">
        <v>44148</v>
      </c>
      <c r="B174" s="43" t="s">
        <v>26</v>
      </c>
      <c r="C174" s="44">
        <v>13832</v>
      </c>
      <c r="D174" s="44" t="s">
        <v>160</v>
      </c>
      <c r="E174" s="44">
        <v>232108</v>
      </c>
      <c r="F174" s="44" t="s">
        <v>195</v>
      </c>
      <c r="G174" s="44">
        <v>232109</v>
      </c>
      <c r="H174" s="44">
        <v>1</v>
      </c>
      <c r="I174" s="44"/>
      <c r="J174" s="44"/>
      <c r="K174" s="43"/>
      <c r="L174" s="44">
        <v>221</v>
      </c>
      <c r="M174" s="44">
        <v>296</v>
      </c>
      <c r="N174" s="44">
        <v>340</v>
      </c>
      <c r="O174" s="44">
        <v>272</v>
      </c>
      <c r="P174" s="44">
        <v>350</v>
      </c>
      <c r="Q174" s="44">
        <v>403</v>
      </c>
      <c r="S174" s="6">
        <v>272</v>
      </c>
      <c r="T174" s="6">
        <v>347</v>
      </c>
      <c r="U174" s="6">
        <v>373</v>
      </c>
      <c r="V174" s="6">
        <v>314</v>
      </c>
      <c r="W174" s="6">
        <v>389</v>
      </c>
      <c r="X174" s="51">
        <v>422</v>
      </c>
      <c r="Y174" s="56">
        <f t="shared" si="55"/>
        <v>51</v>
      </c>
      <c r="Z174" s="7">
        <f t="shared" si="56"/>
        <v>51</v>
      </c>
      <c r="AA174" s="7">
        <f t="shared" si="57"/>
        <v>33</v>
      </c>
      <c r="AB174" s="7">
        <f t="shared" si="58"/>
        <v>42</v>
      </c>
      <c r="AC174" s="7">
        <f t="shared" si="59"/>
        <v>39</v>
      </c>
      <c r="AD174" s="7">
        <f t="shared" si="60"/>
        <v>19</v>
      </c>
      <c r="BT174" s="12"/>
      <c r="CA174" s="108"/>
    </row>
    <row r="175" spans="1:79" ht="15" hidden="1" customHeight="1" x14ac:dyDescent="0.35">
      <c r="A175" s="42">
        <v>44148</v>
      </c>
      <c r="B175" s="43" t="s">
        <v>26</v>
      </c>
      <c r="C175" s="44">
        <v>13843</v>
      </c>
      <c r="D175" s="44" t="s">
        <v>159</v>
      </c>
      <c r="E175" s="44">
        <v>231120</v>
      </c>
      <c r="F175" s="44" t="s">
        <v>196</v>
      </c>
      <c r="G175" s="44">
        <v>231125</v>
      </c>
      <c r="H175" s="44">
        <v>1</v>
      </c>
      <c r="I175" s="44"/>
      <c r="J175" s="44"/>
      <c r="K175" s="43"/>
      <c r="L175" s="44">
        <v>273</v>
      </c>
      <c r="M175" s="44">
        <v>348</v>
      </c>
      <c r="N175" s="44">
        <v>400</v>
      </c>
      <c r="O175" s="44">
        <v>315</v>
      </c>
      <c r="P175" s="44">
        <v>389</v>
      </c>
      <c r="Q175" s="44">
        <v>447</v>
      </c>
      <c r="S175" s="5">
        <v>272</v>
      </c>
      <c r="T175" s="5">
        <v>347</v>
      </c>
      <c r="U175" s="5">
        <v>373</v>
      </c>
      <c r="V175" s="5">
        <v>314</v>
      </c>
      <c r="W175" s="12">
        <v>389</v>
      </c>
      <c r="X175" s="52">
        <v>442</v>
      </c>
      <c r="Y175" s="56">
        <f t="shared" si="55"/>
        <v>-1</v>
      </c>
      <c r="Z175" s="7">
        <f t="shared" si="56"/>
        <v>-1</v>
      </c>
      <c r="AA175" s="7">
        <f t="shared" si="57"/>
        <v>-27</v>
      </c>
      <c r="AB175" s="7">
        <f t="shared" si="58"/>
        <v>-1</v>
      </c>
      <c r="AC175" s="7">
        <f t="shared" si="59"/>
        <v>0</v>
      </c>
      <c r="AD175" s="7">
        <f t="shared" si="60"/>
        <v>-5</v>
      </c>
      <c r="BT175" s="12"/>
      <c r="CA175" s="108"/>
    </row>
    <row r="176" spans="1:79" ht="15" hidden="1" customHeight="1" x14ac:dyDescent="0.35">
      <c r="A176" s="42">
        <v>44148</v>
      </c>
      <c r="B176" s="43" t="s">
        <v>26</v>
      </c>
      <c r="C176" s="34">
        <v>13844</v>
      </c>
      <c r="D176" s="44" t="s">
        <v>189</v>
      </c>
      <c r="E176" s="44">
        <v>231124</v>
      </c>
      <c r="F176" s="44" t="s">
        <v>190</v>
      </c>
      <c r="G176" s="44">
        <v>232104</v>
      </c>
      <c r="H176" s="34">
        <v>2</v>
      </c>
      <c r="I176" s="44"/>
      <c r="J176" s="44"/>
      <c r="K176" s="43"/>
      <c r="L176" s="44">
        <v>389</v>
      </c>
      <c r="M176" s="44">
        <v>481</v>
      </c>
      <c r="N176" s="44">
        <v>553</v>
      </c>
      <c r="O176" s="44">
        <v>448</v>
      </c>
      <c r="P176" s="44">
        <v>541</v>
      </c>
      <c r="Q176" s="44">
        <v>622</v>
      </c>
      <c r="S176" s="5">
        <v>280</v>
      </c>
      <c r="T176" s="5">
        <v>348</v>
      </c>
      <c r="U176" s="5">
        <v>400</v>
      </c>
      <c r="V176" s="5">
        <v>318</v>
      </c>
      <c r="W176" s="5">
        <v>389</v>
      </c>
      <c r="X176" s="52">
        <v>447</v>
      </c>
      <c r="Y176" s="56">
        <f t="shared" si="55"/>
        <v>-109</v>
      </c>
      <c r="Z176" s="7">
        <f t="shared" si="56"/>
        <v>-133</v>
      </c>
      <c r="AA176" s="7">
        <f t="shared" si="57"/>
        <v>-153</v>
      </c>
      <c r="AB176" s="7">
        <f t="shared" si="58"/>
        <v>-130</v>
      </c>
      <c r="AC176" s="7">
        <f t="shared" si="59"/>
        <v>-152</v>
      </c>
      <c r="AD176" s="7">
        <f t="shared" si="60"/>
        <v>-175</v>
      </c>
      <c r="BT176" s="12"/>
      <c r="CA176" s="108"/>
    </row>
    <row r="177" spans="1:79" s="33" customFormat="1" ht="15" hidden="1" customHeight="1" x14ac:dyDescent="0.35">
      <c r="A177" s="42">
        <v>44148</v>
      </c>
      <c r="B177" s="43" t="s">
        <v>26</v>
      </c>
      <c r="C177" s="44">
        <v>22074</v>
      </c>
      <c r="D177" s="44" t="s">
        <v>197</v>
      </c>
      <c r="E177" s="44">
        <v>231006</v>
      </c>
      <c r="F177" s="44" t="s">
        <v>198</v>
      </c>
      <c r="G177" s="44">
        <v>231008</v>
      </c>
      <c r="H177" s="44">
        <v>1</v>
      </c>
      <c r="I177" s="44"/>
      <c r="J177" s="44"/>
      <c r="K177" s="43"/>
      <c r="L177" s="44">
        <v>663</v>
      </c>
      <c r="M177" s="44">
        <v>819</v>
      </c>
      <c r="N177" s="44">
        <v>919</v>
      </c>
      <c r="O177" s="44">
        <v>764</v>
      </c>
      <c r="P177" s="44">
        <v>922</v>
      </c>
      <c r="Q177" s="44">
        <v>1015</v>
      </c>
      <c r="R177" s="4"/>
      <c r="S177" s="5">
        <v>659</v>
      </c>
      <c r="T177" s="5">
        <v>799</v>
      </c>
      <c r="U177" s="12">
        <v>919</v>
      </c>
      <c r="V177" s="5">
        <v>748</v>
      </c>
      <c r="W177" s="5">
        <v>891</v>
      </c>
      <c r="X177" s="51">
        <v>1025</v>
      </c>
      <c r="Y177" s="56">
        <f t="shared" si="55"/>
        <v>-4</v>
      </c>
      <c r="Z177" s="7">
        <f t="shared" si="56"/>
        <v>-20</v>
      </c>
      <c r="AA177" s="7">
        <f t="shared" si="57"/>
        <v>0</v>
      </c>
      <c r="AB177" s="7">
        <f t="shared" si="58"/>
        <v>-16</v>
      </c>
      <c r="AC177" s="7">
        <f t="shared" si="59"/>
        <v>-31</v>
      </c>
      <c r="AD177" s="7">
        <f t="shared" si="60"/>
        <v>10</v>
      </c>
      <c r="BG177" s="103"/>
      <c r="BH177" s="12"/>
      <c r="BI177" s="12"/>
      <c r="BJ177" s="12"/>
      <c r="BK177" s="12"/>
      <c r="BL177" s="12"/>
      <c r="BM177" s="12"/>
      <c r="BO177" s="12"/>
      <c r="BP177" s="12"/>
      <c r="BQ177" s="12"/>
      <c r="BR177" s="12"/>
      <c r="BS177" s="12"/>
      <c r="BT177" s="12"/>
      <c r="BU177" s="108"/>
      <c r="BV177" s="108"/>
      <c r="BW177" s="108"/>
      <c r="BX177" s="108"/>
      <c r="BY177" s="108"/>
      <c r="BZ177" s="108"/>
      <c r="CA177" s="108"/>
    </row>
    <row r="178" spans="1:79" s="33" customFormat="1" ht="15" hidden="1" customHeight="1" x14ac:dyDescent="0.35">
      <c r="A178" s="42">
        <v>44148</v>
      </c>
      <c r="B178" s="43" t="s">
        <v>26</v>
      </c>
      <c r="C178" s="44">
        <v>22084</v>
      </c>
      <c r="D178" s="44" t="s">
        <v>199</v>
      </c>
      <c r="E178" s="44">
        <v>214235</v>
      </c>
      <c r="F178" s="44" t="s">
        <v>200</v>
      </c>
      <c r="G178" s="44">
        <v>231000</v>
      </c>
      <c r="H178" s="44">
        <v>1</v>
      </c>
      <c r="I178" s="44"/>
      <c r="J178" s="44"/>
      <c r="K178" s="43"/>
      <c r="L178" s="44">
        <v>650</v>
      </c>
      <c r="M178" s="44">
        <v>804</v>
      </c>
      <c r="N178" s="44">
        <v>925</v>
      </c>
      <c r="O178" s="44">
        <v>748</v>
      </c>
      <c r="P178" s="44">
        <v>906</v>
      </c>
      <c r="Q178" s="44">
        <v>1042</v>
      </c>
      <c r="R178" s="4"/>
      <c r="S178" s="6">
        <v>653</v>
      </c>
      <c r="T178" s="5">
        <v>799</v>
      </c>
      <c r="U178" s="5">
        <v>900</v>
      </c>
      <c r="V178" s="12">
        <v>748</v>
      </c>
      <c r="W178" s="5">
        <v>891</v>
      </c>
      <c r="X178" s="52">
        <v>941</v>
      </c>
      <c r="Y178" s="56">
        <f t="shared" si="55"/>
        <v>3</v>
      </c>
      <c r="Z178" s="7">
        <f t="shared" si="56"/>
        <v>-5</v>
      </c>
      <c r="AA178" s="7">
        <f t="shared" si="57"/>
        <v>-25</v>
      </c>
      <c r="AB178" s="7">
        <f t="shared" si="58"/>
        <v>0</v>
      </c>
      <c r="AC178" s="7">
        <f t="shared" si="59"/>
        <v>-15</v>
      </c>
      <c r="AD178" s="7">
        <f t="shared" si="60"/>
        <v>-101</v>
      </c>
      <c r="BG178" s="103"/>
      <c r="BH178" s="12"/>
      <c r="BI178" s="12"/>
      <c r="BJ178" s="12"/>
      <c r="BK178" s="12"/>
      <c r="BL178" s="12"/>
      <c r="BM178" s="12"/>
      <c r="BO178" s="12"/>
      <c r="BP178" s="12"/>
      <c r="BQ178" s="12"/>
      <c r="BR178" s="12"/>
      <c r="BS178" s="12"/>
      <c r="BT178" s="12"/>
      <c r="BU178" s="108"/>
      <c r="BV178" s="108"/>
      <c r="BW178" s="108"/>
      <c r="BX178" s="108"/>
      <c r="BY178" s="108"/>
      <c r="BZ178" s="108"/>
      <c r="CA178" s="108"/>
    </row>
    <row r="179" spans="1:79" s="33" customFormat="1" ht="15" hidden="1" customHeight="1" x14ac:dyDescent="0.35">
      <c r="A179" s="42">
        <v>44148</v>
      </c>
      <c r="B179" s="43" t="s">
        <v>26</v>
      </c>
      <c r="C179" s="44">
        <v>23002</v>
      </c>
      <c r="D179" s="44" t="s">
        <v>154</v>
      </c>
      <c r="E179" s="44">
        <v>232006</v>
      </c>
      <c r="F179" s="44" t="s">
        <v>201</v>
      </c>
      <c r="G179" s="44">
        <v>232007</v>
      </c>
      <c r="H179" s="44">
        <v>1</v>
      </c>
      <c r="I179" s="44"/>
      <c r="J179" s="44"/>
      <c r="K179" s="43"/>
      <c r="L179" s="44">
        <v>550</v>
      </c>
      <c r="M179" s="44">
        <v>678</v>
      </c>
      <c r="N179" s="44">
        <v>780</v>
      </c>
      <c r="O179" s="44">
        <v>707</v>
      </c>
      <c r="P179" s="44">
        <v>804</v>
      </c>
      <c r="Q179" s="44">
        <v>925</v>
      </c>
      <c r="R179" s="4"/>
      <c r="S179" s="5">
        <v>525</v>
      </c>
      <c r="T179" s="6">
        <v>681</v>
      </c>
      <c r="U179" s="5">
        <v>771</v>
      </c>
      <c r="V179" s="5">
        <v>646</v>
      </c>
      <c r="W179" s="6">
        <v>807</v>
      </c>
      <c r="X179" s="52">
        <v>913</v>
      </c>
      <c r="Y179" s="56">
        <f t="shared" si="55"/>
        <v>-25</v>
      </c>
      <c r="Z179" s="7">
        <f t="shared" si="56"/>
        <v>3</v>
      </c>
      <c r="AA179" s="7">
        <f t="shared" si="57"/>
        <v>-9</v>
      </c>
      <c r="AB179" s="7">
        <f t="shared" si="58"/>
        <v>-61</v>
      </c>
      <c r="AC179" s="7">
        <f t="shared" si="59"/>
        <v>3</v>
      </c>
      <c r="AD179" s="7">
        <f t="shared" si="60"/>
        <v>-12</v>
      </c>
      <c r="BG179" s="103"/>
      <c r="BH179" s="12"/>
      <c r="BI179" s="12"/>
      <c r="BJ179" s="12"/>
      <c r="BK179" s="12"/>
      <c r="BL179" s="12"/>
      <c r="BM179" s="12"/>
      <c r="BO179" s="12"/>
      <c r="BP179" s="12"/>
      <c r="BQ179" s="12"/>
      <c r="BR179" s="12"/>
      <c r="BS179" s="12"/>
      <c r="BT179" s="12"/>
      <c r="BU179" s="108"/>
      <c r="BV179" s="108"/>
      <c r="BW179" s="108"/>
      <c r="BX179" s="108"/>
      <c r="BY179" s="108"/>
      <c r="BZ179" s="108"/>
      <c r="CA179" s="108"/>
    </row>
    <row r="180" spans="1:79" s="33" customFormat="1" ht="15" hidden="1" customHeight="1" x14ac:dyDescent="0.35">
      <c r="A180" s="42">
        <v>44148</v>
      </c>
      <c r="B180" s="43" t="s">
        <v>26</v>
      </c>
      <c r="C180" s="44">
        <v>23005</v>
      </c>
      <c r="D180" s="44" t="s">
        <v>198</v>
      </c>
      <c r="E180" s="44">
        <v>231008</v>
      </c>
      <c r="F180" s="44" t="s">
        <v>202</v>
      </c>
      <c r="G180" s="44">
        <v>231007</v>
      </c>
      <c r="H180" s="44">
        <v>1</v>
      </c>
      <c r="I180" s="44"/>
      <c r="J180" s="44"/>
      <c r="K180" s="43"/>
      <c r="L180" s="44">
        <v>549</v>
      </c>
      <c r="M180" s="44">
        <v>621</v>
      </c>
      <c r="N180" s="44">
        <v>714</v>
      </c>
      <c r="O180" s="44">
        <v>640</v>
      </c>
      <c r="P180" s="44">
        <v>702</v>
      </c>
      <c r="Q180" s="44">
        <v>808</v>
      </c>
      <c r="R180" s="4"/>
      <c r="S180" s="6">
        <v>659</v>
      </c>
      <c r="T180" s="6">
        <v>799</v>
      </c>
      <c r="U180" s="6">
        <v>919</v>
      </c>
      <c r="V180" s="6">
        <v>748</v>
      </c>
      <c r="W180" s="6">
        <v>891</v>
      </c>
      <c r="X180" s="51">
        <v>1025</v>
      </c>
      <c r="Y180" s="56">
        <f t="shared" si="55"/>
        <v>110</v>
      </c>
      <c r="Z180" s="7">
        <f t="shared" si="56"/>
        <v>178</v>
      </c>
      <c r="AA180" s="7">
        <f t="shared" si="57"/>
        <v>205</v>
      </c>
      <c r="AB180" s="7">
        <f t="shared" si="58"/>
        <v>108</v>
      </c>
      <c r="AC180" s="7">
        <f t="shared" si="59"/>
        <v>189</v>
      </c>
      <c r="AD180" s="7">
        <f t="shared" si="60"/>
        <v>217</v>
      </c>
      <c r="BG180" s="103"/>
      <c r="BH180" s="12"/>
      <c r="BI180" s="12"/>
      <c r="BJ180" s="12"/>
      <c r="BK180" s="12"/>
      <c r="BL180" s="12"/>
      <c r="BM180" s="12"/>
      <c r="BO180" s="12"/>
      <c r="BP180" s="12"/>
      <c r="BQ180" s="12"/>
      <c r="BR180" s="12"/>
      <c r="BS180" s="12"/>
      <c r="BT180" s="12"/>
      <c r="BU180" s="108"/>
      <c r="BV180" s="108"/>
      <c r="BW180" s="108"/>
      <c r="BX180" s="108"/>
      <c r="BY180" s="108"/>
      <c r="BZ180" s="108"/>
      <c r="CA180" s="108"/>
    </row>
    <row r="181" spans="1:79" ht="15" hidden="1" customHeight="1" x14ac:dyDescent="0.35">
      <c r="A181" s="42">
        <v>44096</v>
      </c>
      <c r="B181" s="43" t="s">
        <v>26</v>
      </c>
      <c r="C181" s="44">
        <v>23012</v>
      </c>
      <c r="D181" s="44" t="s">
        <v>29</v>
      </c>
      <c r="E181" s="44">
        <v>231001</v>
      </c>
      <c r="F181" s="44" t="s">
        <v>31</v>
      </c>
      <c r="G181" s="44">
        <v>231002</v>
      </c>
      <c r="H181" s="44">
        <v>1</v>
      </c>
      <c r="I181" s="44"/>
      <c r="J181" s="44"/>
      <c r="K181" s="43"/>
      <c r="L181" s="44">
        <v>795</v>
      </c>
      <c r="M181" s="44">
        <v>924</v>
      </c>
      <c r="N181" s="44">
        <v>1062</v>
      </c>
      <c r="O181" s="44">
        <v>874</v>
      </c>
      <c r="P181" s="44">
        <v>995</v>
      </c>
      <c r="Q181" s="44">
        <v>1145</v>
      </c>
      <c r="S181" s="5">
        <v>653</v>
      </c>
      <c r="T181" s="5">
        <v>808</v>
      </c>
      <c r="U181" s="5">
        <v>900</v>
      </c>
      <c r="V181" s="5">
        <v>752</v>
      </c>
      <c r="W181" s="5">
        <v>910</v>
      </c>
      <c r="X181" s="52">
        <v>1016</v>
      </c>
      <c r="Y181" s="56">
        <f t="shared" si="55"/>
        <v>-142</v>
      </c>
      <c r="Z181" s="7">
        <f t="shared" si="56"/>
        <v>-116</v>
      </c>
      <c r="AA181" s="7">
        <f t="shared" si="57"/>
        <v>-162</v>
      </c>
      <c r="AB181" s="7">
        <f t="shared" si="58"/>
        <v>-122</v>
      </c>
      <c r="AC181" s="7">
        <f t="shared" si="59"/>
        <v>-85</v>
      </c>
      <c r="AD181" s="7">
        <f t="shared" si="60"/>
        <v>-129</v>
      </c>
      <c r="BT181" s="12"/>
      <c r="CA181" s="108"/>
    </row>
    <row r="182" spans="1:79" ht="15" hidden="1" customHeight="1" x14ac:dyDescent="0.35">
      <c r="A182" s="42">
        <v>44096</v>
      </c>
      <c r="B182" s="43" t="s">
        <v>26</v>
      </c>
      <c r="C182" s="44">
        <v>23013</v>
      </c>
      <c r="D182" s="44" t="s">
        <v>31</v>
      </c>
      <c r="E182" s="44">
        <v>231002</v>
      </c>
      <c r="F182" s="44" t="s">
        <v>32</v>
      </c>
      <c r="G182" s="44">
        <v>231003</v>
      </c>
      <c r="H182" s="44">
        <v>1</v>
      </c>
      <c r="I182" s="44"/>
      <c r="J182" s="44"/>
      <c r="K182" s="43"/>
      <c r="L182" s="44">
        <v>650</v>
      </c>
      <c r="M182" s="44">
        <v>804</v>
      </c>
      <c r="N182" s="44">
        <v>925</v>
      </c>
      <c r="O182" s="44">
        <v>748</v>
      </c>
      <c r="P182" s="44">
        <v>906</v>
      </c>
      <c r="Q182" s="44">
        <v>1042</v>
      </c>
      <c r="S182" s="6">
        <v>653</v>
      </c>
      <c r="T182" s="5">
        <v>799</v>
      </c>
      <c r="U182" s="5">
        <v>900</v>
      </c>
      <c r="V182" s="7">
        <v>748</v>
      </c>
      <c r="W182" s="5">
        <v>891</v>
      </c>
      <c r="X182" s="52">
        <v>1016</v>
      </c>
      <c r="Y182" s="56">
        <f t="shared" si="55"/>
        <v>3</v>
      </c>
      <c r="Z182" s="7">
        <f t="shared" si="56"/>
        <v>-5</v>
      </c>
      <c r="AA182" s="7">
        <f t="shared" si="57"/>
        <v>-25</v>
      </c>
      <c r="AB182" s="7">
        <f t="shared" si="58"/>
        <v>0</v>
      </c>
      <c r="AC182" s="7">
        <f t="shared" si="59"/>
        <v>-15</v>
      </c>
      <c r="AD182" s="7">
        <f t="shared" si="60"/>
        <v>-26</v>
      </c>
      <c r="BT182" s="12"/>
      <c r="CA182" s="108"/>
    </row>
    <row r="183" spans="1:79" s="32" customFormat="1" ht="15" hidden="1" customHeight="1" x14ac:dyDescent="0.35">
      <c r="A183" s="42">
        <v>44096</v>
      </c>
      <c r="B183" s="43" t="s">
        <v>26</v>
      </c>
      <c r="C183" s="44">
        <v>23020</v>
      </c>
      <c r="D183" s="44" t="s">
        <v>33</v>
      </c>
      <c r="E183" s="44">
        <v>231004</v>
      </c>
      <c r="F183" s="44" t="s">
        <v>48</v>
      </c>
      <c r="G183" s="44">
        <v>231800</v>
      </c>
      <c r="H183" s="44">
        <v>1</v>
      </c>
      <c r="I183" s="44"/>
      <c r="J183" s="44"/>
      <c r="K183" s="43"/>
      <c r="L183" s="44">
        <v>900</v>
      </c>
      <c r="M183" s="44">
        <v>1079</v>
      </c>
      <c r="N183" s="44">
        <v>1241</v>
      </c>
      <c r="O183" s="44">
        <v>1019</v>
      </c>
      <c r="P183" s="44">
        <v>1195</v>
      </c>
      <c r="Q183" s="44">
        <v>1374</v>
      </c>
      <c r="R183" s="4"/>
      <c r="S183" s="5">
        <v>863</v>
      </c>
      <c r="T183" s="7">
        <v>1079</v>
      </c>
      <c r="U183" s="5">
        <v>1220</v>
      </c>
      <c r="V183" s="7">
        <v>1019</v>
      </c>
      <c r="W183" s="7">
        <v>1195</v>
      </c>
      <c r="X183" s="52">
        <v>1356</v>
      </c>
      <c r="Y183" s="56">
        <f t="shared" ref="Y183:Y214" si="61">S183-L183</f>
        <v>-37</v>
      </c>
      <c r="Z183" s="7">
        <f t="shared" ref="Z183:Z214" si="62">T183-M183</f>
        <v>0</v>
      </c>
      <c r="AA183" s="7">
        <f t="shared" ref="AA183:AA214" si="63">U183-N183</f>
        <v>-21</v>
      </c>
      <c r="AB183" s="7">
        <f t="shared" ref="AB183:AB214" si="64">V183-O183</f>
        <v>0</v>
      </c>
      <c r="AC183" s="7">
        <f t="shared" ref="AC183:AC214" si="65">W183-P183</f>
        <v>0</v>
      </c>
      <c r="AD183" s="7">
        <f t="shared" ref="AD183:AD214" si="66">X183-Q183</f>
        <v>-18</v>
      </c>
      <c r="BG183" s="103"/>
      <c r="BH183" s="12"/>
      <c r="BI183" s="12"/>
      <c r="BJ183" s="12"/>
      <c r="BK183" s="12"/>
      <c r="BL183" s="12"/>
      <c r="BM183" s="12"/>
      <c r="BO183" s="12"/>
      <c r="BP183" s="12"/>
      <c r="BQ183" s="12"/>
      <c r="BR183" s="12"/>
      <c r="BS183" s="12"/>
      <c r="BT183" s="12"/>
      <c r="BU183" s="108"/>
      <c r="BV183" s="108"/>
      <c r="BW183" s="108"/>
      <c r="BX183" s="108"/>
      <c r="BY183" s="108"/>
      <c r="BZ183" s="108"/>
      <c r="CA183" s="108"/>
    </row>
    <row r="184" spans="1:79" s="32" customFormat="1" ht="15" hidden="1" customHeight="1" x14ac:dyDescent="0.35">
      <c r="A184" s="42">
        <v>44096</v>
      </c>
      <c r="B184" s="43" t="s">
        <v>26</v>
      </c>
      <c r="C184" s="44">
        <v>23025</v>
      </c>
      <c r="D184" s="44" t="s">
        <v>101</v>
      </c>
      <c r="E184" s="44">
        <v>232003</v>
      </c>
      <c r="F184" s="44" t="s">
        <v>112</v>
      </c>
      <c r="G184" s="44">
        <v>233922</v>
      </c>
      <c r="H184" s="44">
        <v>1</v>
      </c>
      <c r="I184" s="44"/>
      <c r="J184" s="44"/>
      <c r="K184" s="43"/>
      <c r="L184" s="44">
        <v>839</v>
      </c>
      <c r="M184" s="44">
        <v>991</v>
      </c>
      <c r="N184" s="44">
        <v>1081</v>
      </c>
      <c r="O184" s="44">
        <v>914</v>
      </c>
      <c r="P184" s="44">
        <v>1068</v>
      </c>
      <c r="Q184" s="44">
        <v>1169</v>
      </c>
      <c r="R184" s="4"/>
      <c r="S184" s="7">
        <v>839</v>
      </c>
      <c r="T184" s="7">
        <v>991</v>
      </c>
      <c r="U184" s="7">
        <v>1081</v>
      </c>
      <c r="V184" s="7">
        <v>914</v>
      </c>
      <c r="W184" s="7">
        <v>1068</v>
      </c>
      <c r="X184" s="49">
        <v>1169</v>
      </c>
      <c r="Y184" s="56">
        <f t="shared" si="61"/>
        <v>0</v>
      </c>
      <c r="Z184" s="7">
        <f t="shared" si="62"/>
        <v>0</v>
      </c>
      <c r="AA184" s="7">
        <f t="shared" si="63"/>
        <v>0</v>
      </c>
      <c r="AB184" s="7">
        <f t="shared" si="64"/>
        <v>0</v>
      </c>
      <c r="AC184" s="7">
        <f t="shared" si="65"/>
        <v>0</v>
      </c>
      <c r="AD184" s="7">
        <f t="shared" si="66"/>
        <v>0</v>
      </c>
      <c r="BG184" s="103"/>
      <c r="BH184" s="12"/>
      <c r="BI184" s="12"/>
      <c r="BJ184" s="12"/>
      <c r="BK184" s="12"/>
      <c r="BL184" s="12"/>
      <c r="BM184" s="12"/>
      <c r="BO184" s="12"/>
      <c r="BP184" s="12"/>
      <c r="BQ184" s="12"/>
      <c r="BR184" s="12"/>
      <c r="BS184" s="12"/>
      <c r="BT184" s="12"/>
      <c r="BU184" s="108"/>
      <c r="BV184" s="108"/>
      <c r="BW184" s="108"/>
      <c r="BX184" s="108"/>
      <c r="BY184" s="108"/>
      <c r="BZ184" s="108"/>
      <c r="CA184" s="108"/>
    </row>
    <row r="185" spans="1:79" s="33" customFormat="1" ht="15" hidden="1" customHeight="1" x14ac:dyDescent="0.35">
      <c r="A185" s="42">
        <v>44148</v>
      </c>
      <c r="B185" s="43" t="s">
        <v>26</v>
      </c>
      <c r="C185" s="44">
        <v>23030</v>
      </c>
      <c r="D185" s="44" t="s">
        <v>160</v>
      </c>
      <c r="E185" s="44">
        <v>232002</v>
      </c>
      <c r="F185" s="44" t="s">
        <v>203</v>
      </c>
      <c r="G185" s="44">
        <v>232013</v>
      </c>
      <c r="H185" s="44">
        <v>1</v>
      </c>
      <c r="I185" s="44"/>
      <c r="J185" s="44"/>
      <c r="K185" s="43"/>
      <c r="L185" s="44">
        <v>650</v>
      </c>
      <c r="M185" s="44">
        <v>804</v>
      </c>
      <c r="N185" s="44">
        <v>925</v>
      </c>
      <c r="O185" s="44">
        <v>748</v>
      </c>
      <c r="P185" s="44">
        <v>906</v>
      </c>
      <c r="Q185" s="44">
        <v>1042</v>
      </c>
      <c r="R185" s="4"/>
      <c r="S185" s="6">
        <v>653</v>
      </c>
      <c r="T185" s="6">
        <v>808</v>
      </c>
      <c r="U185" s="5">
        <v>900</v>
      </c>
      <c r="V185" s="6">
        <v>752</v>
      </c>
      <c r="W185" s="6">
        <v>910</v>
      </c>
      <c r="X185" s="52">
        <v>1016</v>
      </c>
      <c r="Y185" s="56">
        <f t="shared" si="61"/>
        <v>3</v>
      </c>
      <c r="Z185" s="7">
        <f t="shared" si="62"/>
        <v>4</v>
      </c>
      <c r="AA185" s="7">
        <f t="shared" si="63"/>
        <v>-25</v>
      </c>
      <c r="AB185" s="7">
        <f t="shared" si="64"/>
        <v>4</v>
      </c>
      <c r="AC185" s="7">
        <f t="shared" si="65"/>
        <v>4</v>
      </c>
      <c r="AD185" s="7">
        <f t="shared" si="66"/>
        <v>-26</v>
      </c>
      <c r="BG185" s="103"/>
      <c r="BH185" s="12"/>
      <c r="BI185" s="12"/>
      <c r="BJ185" s="12"/>
      <c r="BK185" s="12"/>
      <c r="BL185" s="12"/>
      <c r="BM185" s="12"/>
      <c r="BO185" s="12"/>
      <c r="BP185" s="12"/>
      <c r="BQ185" s="12"/>
      <c r="BR185" s="12"/>
      <c r="BS185" s="12"/>
      <c r="BT185" s="12"/>
      <c r="BU185" s="108"/>
      <c r="BV185" s="108"/>
      <c r="BW185" s="108"/>
      <c r="BX185" s="108"/>
      <c r="BY185" s="108"/>
      <c r="BZ185" s="108"/>
      <c r="CA185" s="108"/>
    </row>
    <row r="186" spans="1:79" ht="15" hidden="1" customHeight="1" x14ac:dyDescent="0.35">
      <c r="A186" s="42">
        <v>44096</v>
      </c>
      <c r="B186" s="43" t="s">
        <v>26</v>
      </c>
      <c r="C186" s="44">
        <v>23031</v>
      </c>
      <c r="D186" s="44" t="s">
        <v>160</v>
      </c>
      <c r="E186" s="44">
        <v>232002</v>
      </c>
      <c r="F186" s="44" t="s">
        <v>161</v>
      </c>
      <c r="G186" s="44">
        <v>232004</v>
      </c>
      <c r="H186" s="44">
        <v>1</v>
      </c>
      <c r="I186" s="44"/>
      <c r="J186" s="44"/>
      <c r="K186" s="43"/>
      <c r="L186" s="44">
        <v>650</v>
      </c>
      <c r="M186" s="44">
        <v>738</v>
      </c>
      <c r="N186" s="44">
        <v>774</v>
      </c>
      <c r="O186" s="44">
        <v>738</v>
      </c>
      <c r="P186" s="44">
        <v>738</v>
      </c>
      <c r="Q186" s="44">
        <v>774</v>
      </c>
      <c r="S186" s="6">
        <v>653</v>
      </c>
      <c r="T186" s="7">
        <v>738</v>
      </c>
      <c r="U186" s="7">
        <v>774</v>
      </c>
      <c r="V186" s="7">
        <v>738</v>
      </c>
      <c r="W186" s="7">
        <v>738</v>
      </c>
      <c r="X186" s="49">
        <v>774</v>
      </c>
      <c r="Y186" s="56">
        <f t="shared" si="61"/>
        <v>3</v>
      </c>
      <c r="Z186" s="7">
        <f t="shared" si="62"/>
        <v>0</v>
      </c>
      <c r="AA186" s="7">
        <f t="shared" si="63"/>
        <v>0</v>
      </c>
      <c r="AB186" s="7">
        <f t="shared" si="64"/>
        <v>0</v>
      </c>
      <c r="AC186" s="7">
        <f t="shared" si="65"/>
        <v>0</v>
      </c>
      <c r="AD186" s="7">
        <f t="shared" si="66"/>
        <v>0</v>
      </c>
      <c r="BT186" s="12"/>
      <c r="CA186" s="108"/>
    </row>
    <row r="187" spans="1:79" s="33" customFormat="1" ht="15" hidden="1" customHeight="1" x14ac:dyDescent="0.35">
      <c r="A187" s="42">
        <v>44148</v>
      </c>
      <c r="B187" s="43" t="s">
        <v>26</v>
      </c>
      <c r="C187" s="44">
        <v>23033</v>
      </c>
      <c r="D187" s="44" t="s">
        <v>101</v>
      </c>
      <c r="E187" s="44">
        <v>232003</v>
      </c>
      <c r="F187" s="44" t="s">
        <v>204</v>
      </c>
      <c r="G187" s="44">
        <v>232004</v>
      </c>
      <c r="H187" s="44">
        <v>1</v>
      </c>
      <c r="I187" s="44"/>
      <c r="J187" s="44"/>
      <c r="K187" s="43"/>
      <c r="L187" s="44">
        <v>650</v>
      </c>
      <c r="M187" s="44">
        <v>804</v>
      </c>
      <c r="N187" s="44">
        <v>925</v>
      </c>
      <c r="O187" s="44">
        <v>748</v>
      </c>
      <c r="P187" s="44">
        <v>906</v>
      </c>
      <c r="Q187" s="44">
        <v>1003</v>
      </c>
      <c r="R187" s="4"/>
      <c r="S187" s="6">
        <v>653</v>
      </c>
      <c r="T187" s="5">
        <v>799</v>
      </c>
      <c r="U187" s="5">
        <v>900</v>
      </c>
      <c r="V187" s="12">
        <v>748</v>
      </c>
      <c r="W187" s="5">
        <v>891</v>
      </c>
      <c r="X187" s="51">
        <v>1016</v>
      </c>
      <c r="Y187" s="56">
        <f t="shared" si="61"/>
        <v>3</v>
      </c>
      <c r="Z187" s="7">
        <f t="shared" si="62"/>
        <v>-5</v>
      </c>
      <c r="AA187" s="7">
        <f t="shared" si="63"/>
        <v>-25</v>
      </c>
      <c r="AB187" s="7">
        <f t="shared" si="64"/>
        <v>0</v>
      </c>
      <c r="AC187" s="7">
        <f t="shared" si="65"/>
        <v>-15</v>
      </c>
      <c r="AD187" s="7">
        <f t="shared" si="66"/>
        <v>13</v>
      </c>
      <c r="BG187" s="103"/>
      <c r="BH187" s="12"/>
      <c r="BI187" s="12"/>
      <c r="BJ187" s="12"/>
      <c r="BK187" s="12"/>
      <c r="BL187" s="12"/>
      <c r="BM187" s="12"/>
      <c r="BO187" s="12"/>
      <c r="BP187" s="12"/>
      <c r="BQ187" s="12"/>
      <c r="BR187" s="12"/>
      <c r="BS187" s="12"/>
      <c r="BT187" s="12"/>
      <c r="BU187" s="108"/>
      <c r="BV187" s="108"/>
      <c r="BW187" s="108"/>
      <c r="BX187" s="108"/>
      <c r="BY187" s="108"/>
      <c r="BZ187" s="108"/>
      <c r="CA187" s="108"/>
    </row>
    <row r="188" spans="1:79" ht="15" hidden="1" customHeight="1" x14ac:dyDescent="0.35">
      <c r="A188" s="42">
        <v>44096</v>
      </c>
      <c r="B188" s="43" t="s">
        <v>26</v>
      </c>
      <c r="C188" s="44">
        <v>23034</v>
      </c>
      <c r="D188" s="44" t="s">
        <v>154</v>
      </c>
      <c r="E188" s="44">
        <v>232006</v>
      </c>
      <c r="F188" s="44" t="s">
        <v>161</v>
      </c>
      <c r="G188" s="44">
        <v>232004</v>
      </c>
      <c r="H188" s="44">
        <v>1</v>
      </c>
      <c r="I188" s="44"/>
      <c r="J188" s="44"/>
      <c r="K188" s="43"/>
      <c r="L188" s="44">
        <v>650</v>
      </c>
      <c r="M188" s="44">
        <v>804</v>
      </c>
      <c r="N188" s="44">
        <v>925</v>
      </c>
      <c r="O188" s="44">
        <v>748</v>
      </c>
      <c r="P188" s="44">
        <v>906</v>
      </c>
      <c r="Q188" s="44">
        <v>1042</v>
      </c>
      <c r="S188" s="6">
        <v>653</v>
      </c>
      <c r="T188" s="5">
        <v>799</v>
      </c>
      <c r="U188" s="5">
        <v>900</v>
      </c>
      <c r="V188" s="7">
        <v>748</v>
      </c>
      <c r="W188" s="5">
        <v>891</v>
      </c>
      <c r="X188" s="52">
        <v>1016</v>
      </c>
      <c r="Y188" s="56">
        <f t="shared" si="61"/>
        <v>3</v>
      </c>
      <c r="Z188" s="7">
        <f t="shared" si="62"/>
        <v>-5</v>
      </c>
      <c r="AA188" s="7">
        <f t="shared" si="63"/>
        <v>-25</v>
      </c>
      <c r="AB188" s="7">
        <f t="shared" si="64"/>
        <v>0</v>
      </c>
      <c r="AC188" s="7">
        <f t="shared" si="65"/>
        <v>-15</v>
      </c>
      <c r="AD188" s="7">
        <f t="shared" si="66"/>
        <v>-26</v>
      </c>
      <c r="BT188" s="12"/>
      <c r="CA188" s="108"/>
    </row>
    <row r="189" spans="1:79" s="33" customFormat="1" ht="15" hidden="1" customHeight="1" x14ac:dyDescent="0.35">
      <c r="A189" s="42">
        <v>44148</v>
      </c>
      <c r="B189" s="43" t="s">
        <v>26</v>
      </c>
      <c r="C189" s="34">
        <v>23045</v>
      </c>
      <c r="D189" s="44" t="s">
        <v>33</v>
      </c>
      <c r="E189" s="44">
        <v>231004</v>
      </c>
      <c r="F189" s="44" t="s">
        <v>203</v>
      </c>
      <c r="G189" s="44">
        <v>232013</v>
      </c>
      <c r="H189" s="34">
        <v>1</v>
      </c>
      <c r="I189" s="44"/>
      <c r="J189" s="44"/>
      <c r="K189" s="43"/>
      <c r="L189" s="44">
        <v>650</v>
      </c>
      <c r="M189" s="44">
        <v>804</v>
      </c>
      <c r="N189" s="44">
        <v>925</v>
      </c>
      <c r="O189" s="44">
        <v>748</v>
      </c>
      <c r="P189" s="44">
        <v>906</v>
      </c>
      <c r="Q189" s="44">
        <v>1042</v>
      </c>
      <c r="R189" s="4"/>
      <c r="S189" s="6">
        <v>653</v>
      </c>
      <c r="T189" s="5">
        <v>799</v>
      </c>
      <c r="U189" s="5">
        <v>900</v>
      </c>
      <c r="V189" s="12">
        <v>748</v>
      </c>
      <c r="W189" s="5">
        <v>891</v>
      </c>
      <c r="X189" s="52">
        <v>1016</v>
      </c>
      <c r="Y189" s="56">
        <f t="shared" si="61"/>
        <v>3</v>
      </c>
      <c r="Z189" s="7">
        <f t="shared" si="62"/>
        <v>-5</v>
      </c>
      <c r="AA189" s="7">
        <f t="shared" si="63"/>
        <v>-25</v>
      </c>
      <c r="AB189" s="7">
        <f t="shared" si="64"/>
        <v>0</v>
      </c>
      <c r="AC189" s="7">
        <f t="shared" si="65"/>
        <v>-15</v>
      </c>
      <c r="AD189" s="7">
        <f t="shared" si="66"/>
        <v>-26</v>
      </c>
      <c r="BG189" s="103"/>
      <c r="BH189" s="12"/>
      <c r="BI189" s="12"/>
      <c r="BJ189" s="12"/>
      <c r="BK189" s="12"/>
      <c r="BL189" s="12"/>
      <c r="BM189" s="12"/>
      <c r="BO189" s="12"/>
      <c r="BP189" s="12"/>
      <c r="BQ189" s="12"/>
      <c r="BR189" s="12"/>
      <c r="BS189" s="12"/>
      <c r="BT189" s="12"/>
      <c r="BU189" s="108"/>
      <c r="BV189" s="108"/>
      <c r="BW189" s="108"/>
      <c r="BX189" s="108"/>
      <c r="BY189" s="108"/>
      <c r="BZ189" s="108"/>
      <c r="CA189" s="108"/>
    </row>
    <row r="190" spans="1:79" ht="15" hidden="1" customHeight="1" x14ac:dyDescent="0.35">
      <c r="A190" s="42">
        <v>44096</v>
      </c>
      <c r="B190" s="43" t="s">
        <v>26</v>
      </c>
      <c r="C190" s="44">
        <v>23069</v>
      </c>
      <c r="D190" s="44" t="s">
        <v>162</v>
      </c>
      <c r="E190" s="44">
        <v>232001</v>
      </c>
      <c r="F190" s="44" t="s">
        <v>164</v>
      </c>
      <c r="G190" s="44">
        <v>232927</v>
      </c>
      <c r="H190" s="44">
        <v>2</v>
      </c>
      <c r="I190" s="44"/>
      <c r="J190" s="44"/>
      <c r="K190" s="43"/>
      <c r="L190" s="44">
        <v>550</v>
      </c>
      <c r="M190" s="44">
        <v>678</v>
      </c>
      <c r="N190" s="44">
        <v>780</v>
      </c>
      <c r="O190" s="44">
        <v>707</v>
      </c>
      <c r="P190" s="44">
        <v>804</v>
      </c>
      <c r="Q190" s="44">
        <v>925</v>
      </c>
      <c r="S190" s="5">
        <v>525</v>
      </c>
      <c r="T190" s="6">
        <v>681</v>
      </c>
      <c r="U190" s="5">
        <v>771</v>
      </c>
      <c r="V190" s="5">
        <v>646</v>
      </c>
      <c r="W190" s="5">
        <v>764</v>
      </c>
      <c r="X190" s="52">
        <v>913</v>
      </c>
      <c r="Y190" s="56">
        <f t="shared" si="61"/>
        <v>-25</v>
      </c>
      <c r="Z190" s="7">
        <f t="shared" si="62"/>
        <v>3</v>
      </c>
      <c r="AA190" s="7">
        <f t="shared" si="63"/>
        <v>-9</v>
      </c>
      <c r="AB190" s="7">
        <f t="shared" si="64"/>
        <v>-61</v>
      </c>
      <c r="AC190" s="7">
        <f t="shared" si="65"/>
        <v>-40</v>
      </c>
      <c r="AD190" s="7">
        <f t="shared" si="66"/>
        <v>-12</v>
      </c>
      <c r="BT190" s="12"/>
      <c r="CA190" s="108"/>
    </row>
    <row r="191" spans="1:79" ht="15" hidden="1" customHeight="1" x14ac:dyDescent="0.35">
      <c r="A191" s="42">
        <v>44096</v>
      </c>
      <c r="B191" s="43" t="s">
        <v>26</v>
      </c>
      <c r="C191" s="44">
        <v>23069</v>
      </c>
      <c r="D191" s="44" t="s">
        <v>164</v>
      </c>
      <c r="E191" s="44">
        <v>232927</v>
      </c>
      <c r="F191" s="44" t="s">
        <v>161</v>
      </c>
      <c r="G191" s="44">
        <v>232004</v>
      </c>
      <c r="H191" s="44">
        <v>2</v>
      </c>
      <c r="I191" s="44"/>
      <c r="J191" s="44"/>
      <c r="K191" s="43"/>
      <c r="L191" s="44">
        <v>550</v>
      </c>
      <c r="M191" s="44">
        <v>678</v>
      </c>
      <c r="N191" s="44">
        <v>780</v>
      </c>
      <c r="O191" s="44">
        <v>707</v>
      </c>
      <c r="P191" s="44">
        <v>804</v>
      </c>
      <c r="Q191" s="44">
        <v>925</v>
      </c>
      <c r="S191" s="5">
        <v>525</v>
      </c>
      <c r="T191" s="6">
        <v>681</v>
      </c>
      <c r="U191" s="5">
        <v>771</v>
      </c>
      <c r="V191" s="5">
        <v>646</v>
      </c>
      <c r="W191" s="5">
        <v>764</v>
      </c>
      <c r="X191" s="52">
        <v>913</v>
      </c>
      <c r="Y191" s="56">
        <f t="shared" si="61"/>
        <v>-25</v>
      </c>
      <c r="Z191" s="7">
        <f t="shared" si="62"/>
        <v>3</v>
      </c>
      <c r="AA191" s="7">
        <f t="shared" si="63"/>
        <v>-9</v>
      </c>
      <c r="AB191" s="7">
        <f t="shared" si="64"/>
        <v>-61</v>
      </c>
      <c r="AC191" s="7">
        <f t="shared" si="65"/>
        <v>-40</v>
      </c>
      <c r="AD191" s="7">
        <f t="shared" si="66"/>
        <v>-12</v>
      </c>
      <c r="BT191" s="12"/>
      <c r="CA191" s="108"/>
    </row>
    <row r="192" spans="1:79" ht="15" hidden="1" customHeight="1" x14ac:dyDescent="0.35">
      <c r="A192" s="42">
        <v>44096</v>
      </c>
      <c r="B192" s="43" t="s">
        <v>26</v>
      </c>
      <c r="C192" s="44">
        <v>23070</v>
      </c>
      <c r="D192" s="44" t="s">
        <v>154</v>
      </c>
      <c r="E192" s="44">
        <v>232006</v>
      </c>
      <c r="F192" s="44" t="s">
        <v>162</v>
      </c>
      <c r="G192" s="44">
        <v>232001</v>
      </c>
      <c r="H192" s="44">
        <v>1</v>
      </c>
      <c r="I192" s="44"/>
      <c r="J192" s="44"/>
      <c r="K192" s="43"/>
      <c r="L192" s="44">
        <v>550</v>
      </c>
      <c r="M192" s="44">
        <v>678</v>
      </c>
      <c r="N192" s="44">
        <v>780</v>
      </c>
      <c r="O192" s="44">
        <v>707</v>
      </c>
      <c r="P192" s="44">
        <v>804</v>
      </c>
      <c r="Q192" s="44">
        <v>925</v>
      </c>
      <c r="S192" s="5">
        <v>525</v>
      </c>
      <c r="T192" s="6">
        <v>681</v>
      </c>
      <c r="U192" s="5">
        <v>771</v>
      </c>
      <c r="V192" s="5">
        <v>646</v>
      </c>
      <c r="W192" s="6">
        <v>807</v>
      </c>
      <c r="X192" s="52">
        <v>913</v>
      </c>
      <c r="Y192" s="56">
        <f t="shared" si="61"/>
        <v>-25</v>
      </c>
      <c r="Z192" s="7">
        <f t="shared" si="62"/>
        <v>3</v>
      </c>
      <c r="AA192" s="7">
        <f t="shared" si="63"/>
        <v>-9</v>
      </c>
      <c r="AB192" s="7">
        <f t="shared" si="64"/>
        <v>-61</v>
      </c>
      <c r="AC192" s="7">
        <f t="shared" si="65"/>
        <v>3</v>
      </c>
      <c r="AD192" s="7">
        <f t="shared" si="66"/>
        <v>-12</v>
      </c>
      <c r="BT192" s="12"/>
      <c r="CA192" s="108"/>
    </row>
    <row r="193" spans="1:79" ht="15" hidden="1" customHeight="1" x14ac:dyDescent="0.35">
      <c r="A193" s="42">
        <v>44096</v>
      </c>
      <c r="B193" s="43" t="s">
        <v>26</v>
      </c>
      <c r="C193" s="44" t="s">
        <v>88</v>
      </c>
      <c r="D193" s="44">
        <v>230</v>
      </c>
      <c r="E193" s="44">
        <v>232006</v>
      </c>
      <c r="F193" s="44">
        <v>138</v>
      </c>
      <c r="G193" s="44">
        <v>232139</v>
      </c>
      <c r="H193" s="44">
        <v>1</v>
      </c>
      <c r="I193" s="44"/>
      <c r="J193" s="44"/>
      <c r="K193" s="43"/>
      <c r="L193" s="44">
        <v>366</v>
      </c>
      <c r="M193" s="44">
        <v>478</v>
      </c>
      <c r="N193" s="44">
        <v>549</v>
      </c>
      <c r="O193" s="44">
        <v>478</v>
      </c>
      <c r="P193" s="44">
        <v>478</v>
      </c>
      <c r="Q193" s="44">
        <v>549</v>
      </c>
      <c r="S193" s="7">
        <v>366</v>
      </c>
      <c r="T193" s="7">
        <v>478</v>
      </c>
      <c r="U193" s="7">
        <v>549</v>
      </c>
      <c r="V193" s="7">
        <v>478</v>
      </c>
      <c r="W193" s="7">
        <v>478</v>
      </c>
      <c r="X193" s="49">
        <v>549</v>
      </c>
      <c r="Y193" s="56">
        <f t="shared" si="61"/>
        <v>0</v>
      </c>
      <c r="Z193" s="7">
        <f t="shared" si="62"/>
        <v>0</v>
      </c>
      <c r="AA193" s="7">
        <f t="shared" si="63"/>
        <v>0</v>
      </c>
      <c r="AB193" s="7">
        <f t="shared" si="64"/>
        <v>0</v>
      </c>
      <c r="AC193" s="7">
        <f t="shared" si="65"/>
        <v>0</v>
      </c>
      <c r="AD193" s="7">
        <f t="shared" si="66"/>
        <v>0</v>
      </c>
      <c r="BT193" s="12"/>
      <c r="CA193" s="108"/>
    </row>
    <row r="194" spans="1:79" ht="15" hidden="1" customHeight="1" x14ac:dyDescent="0.35">
      <c r="A194" s="42">
        <v>44096</v>
      </c>
      <c r="B194" s="43" t="s">
        <v>26</v>
      </c>
      <c r="C194" s="44" t="s">
        <v>37</v>
      </c>
      <c r="D194" s="44">
        <v>230</v>
      </c>
      <c r="E194" s="44">
        <v>232000</v>
      </c>
      <c r="F194" s="44">
        <v>138</v>
      </c>
      <c r="G194" s="44">
        <v>232103</v>
      </c>
      <c r="H194" s="44">
        <v>1</v>
      </c>
      <c r="I194" s="44"/>
      <c r="J194" s="44"/>
      <c r="K194" s="43"/>
      <c r="L194" s="44">
        <v>367</v>
      </c>
      <c r="M194" s="44">
        <v>454</v>
      </c>
      <c r="N194" s="44">
        <v>522</v>
      </c>
      <c r="O194" s="44">
        <v>481</v>
      </c>
      <c r="P194" s="44">
        <v>504</v>
      </c>
      <c r="Q194" s="44">
        <v>579</v>
      </c>
      <c r="S194" s="6">
        <v>419</v>
      </c>
      <c r="T194" s="7">
        <v>454</v>
      </c>
      <c r="U194" s="7">
        <v>522</v>
      </c>
      <c r="V194" s="7">
        <v>481</v>
      </c>
      <c r="W194" s="7">
        <v>504</v>
      </c>
      <c r="X194" s="49">
        <v>579</v>
      </c>
      <c r="Y194" s="56">
        <f t="shared" si="61"/>
        <v>52</v>
      </c>
      <c r="Z194" s="7">
        <f t="shared" si="62"/>
        <v>0</v>
      </c>
      <c r="AA194" s="7">
        <f t="shared" si="63"/>
        <v>0</v>
      </c>
      <c r="AB194" s="7">
        <f t="shared" si="64"/>
        <v>0</v>
      </c>
      <c r="AC194" s="7">
        <f t="shared" si="65"/>
        <v>0</v>
      </c>
      <c r="AD194" s="7">
        <f t="shared" si="66"/>
        <v>0</v>
      </c>
      <c r="BT194" s="12"/>
      <c r="CA194" s="108"/>
    </row>
    <row r="195" spans="1:79" s="32" customFormat="1" ht="15" hidden="1" customHeight="1" x14ac:dyDescent="0.35">
      <c r="A195" s="42">
        <v>44148</v>
      </c>
      <c r="B195" s="43" t="s">
        <v>44</v>
      </c>
      <c r="C195" s="44">
        <v>2314</v>
      </c>
      <c r="D195" s="44" t="s">
        <v>128</v>
      </c>
      <c r="E195" s="44">
        <v>223961</v>
      </c>
      <c r="F195" s="44" t="s">
        <v>178</v>
      </c>
      <c r="G195" s="44">
        <v>220983</v>
      </c>
      <c r="H195" s="44">
        <v>1</v>
      </c>
      <c r="I195" s="43"/>
      <c r="J195" s="43"/>
      <c r="K195" s="43"/>
      <c r="L195" s="44">
        <v>1164</v>
      </c>
      <c r="M195" s="44">
        <v>1164</v>
      </c>
      <c r="N195" s="44">
        <v>1200</v>
      </c>
      <c r="O195" s="44">
        <v>1164</v>
      </c>
      <c r="P195" s="44">
        <v>1164</v>
      </c>
      <c r="Q195" s="44">
        <v>1200</v>
      </c>
      <c r="R195" s="1"/>
      <c r="S195" s="5">
        <v>796</v>
      </c>
      <c r="T195" s="5">
        <v>796</v>
      </c>
      <c r="U195" s="5">
        <v>835</v>
      </c>
      <c r="V195" s="5">
        <v>796</v>
      </c>
      <c r="W195" s="5">
        <v>796</v>
      </c>
      <c r="X195" s="52">
        <v>835</v>
      </c>
      <c r="Y195" s="56">
        <f t="shared" si="61"/>
        <v>-368</v>
      </c>
      <c r="Z195" s="7">
        <f t="shared" si="62"/>
        <v>-368</v>
      </c>
      <c r="AA195" s="7">
        <f t="shared" si="63"/>
        <v>-365</v>
      </c>
      <c r="AB195" s="7">
        <f t="shared" si="64"/>
        <v>-368</v>
      </c>
      <c r="AC195" s="7">
        <f t="shared" si="65"/>
        <v>-368</v>
      </c>
      <c r="AD195" s="7">
        <f t="shared" si="66"/>
        <v>-365</v>
      </c>
      <c r="BG195" s="103"/>
      <c r="BH195" s="12"/>
      <c r="BI195" s="12"/>
      <c r="BJ195" s="12"/>
      <c r="BK195" s="12"/>
      <c r="BL195" s="12"/>
      <c r="BM195" s="12"/>
      <c r="BO195" s="12"/>
      <c r="BP195" s="12"/>
      <c r="BQ195" s="12"/>
      <c r="BR195" s="12"/>
      <c r="BS195" s="12"/>
      <c r="BT195" s="12"/>
      <c r="BU195" s="108"/>
      <c r="BV195" s="108"/>
      <c r="BW195" s="108"/>
      <c r="BX195" s="108"/>
      <c r="BY195" s="108"/>
      <c r="BZ195" s="108"/>
      <c r="CA195" s="108"/>
    </row>
    <row r="196" spans="1:79" ht="15" hidden="1" customHeight="1" x14ac:dyDescent="0.35">
      <c r="A196" s="42">
        <v>44148</v>
      </c>
      <c r="B196" s="43" t="s">
        <v>44</v>
      </c>
      <c r="C196" s="44">
        <v>2334</v>
      </c>
      <c r="D196" s="44" t="s">
        <v>130</v>
      </c>
      <c r="E196" s="44">
        <v>223962</v>
      </c>
      <c r="F196" s="44" t="s">
        <v>179</v>
      </c>
      <c r="G196" s="44">
        <v>220984</v>
      </c>
      <c r="H196" s="44">
        <v>1</v>
      </c>
      <c r="I196" s="44"/>
      <c r="J196" s="44"/>
      <c r="K196" s="43"/>
      <c r="L196" s="44">
        <v>1164</v>
      </c>
      <c r="M196" s="44">
        <v>1164</v>
      </c>
      <c r="N196" s="44">
        <v>1200</v>
      </c>
      <c r="O196" s="44">
        <v>1164</v>
      </c>
      <c r="P196" s="44">
        <v>1164</v>
      </c>
      <c r="Q196" s="44">
        <v>1200</v>
      </c>
      <c r="R196" s="1"/>
      <c r="S196" s="5">
        <v>796</v>
      </c>
      <c r="T196" s="5">
        <v>796</v>
      </c>
      <c r="U196" s="5">
        <v>835</v>
      </c>
      <c r="V196" s="5">
        <v>796</v>
      </c>
      <c r="W196" s="5">
        <v>796</v>
      </c>
      <c r="X196" s="52">
        <v>835</v>
      </c>
      <c r="Y196" s="56">
        <f t="shared" si="61"/>
        <v>-368</v>
      </c>
      <c r="Z196" s="7">
        <f t="shared" si="62"/>
        <v>-368</v>
      </c>
      <c r="AA196" s="7">
        <f t="shared" si="63"/>
        <v>-365</v>
      </c>
      <c r="AB196" s="7">
        <f t="shared" si="64"/>
        <v>-368</v>
      </c>
      <c r="AC196" s="7">
        <f t="shared" si="65"/>
        <v>-368</v>
      </c>
      <c r="AD196" s="7">
        <f t="shared" si="66"/>
        <v>-365</v>
      </c>
      <c r="BT196" s="12"/>
      <c r="CA196" s="108"/>
    </row>
    <row r="197" spans="1:79" ht="15" hidden="1" customHeight="1" x14ac:dyDescent="0.35">
      <c r="A197" s="42">
        <v>44148</v>
      </c>
      <c r="B197" s="43" t="s">
        <v>44</v>
      </c>
      <c r="C197" s="44">
        <v>2340</v>
      </c>
      <c r="D197" s="44" t="s">
        <v>60</v>
      </c>
      <c r="E197" s="44">
        <v>220959</v>
      </c>
      <c r="F197" s="44" t="s">
        <v>61</v>
      </c>
      <c r="G197" s="44">
        <v>223979</v>
      </c>
      <c r="H197" s="44" t="s">
        <v>42</v>
      </c>
      <c r="I197" s="44"/>
      <c r="J197" s="44"/>
      <c r="K197" s="43"/>
      <c r="L197" s="44">
        <v>748</v>
      </c>
      <c r="M197" s="44">
        <v>857</v>
      </c>
      <c r="N197" s="44">
        <v>928</v>
      </c>
      <c r="O197" s="44">
        <v>883</v>
      </c>
      <c r="P197" s="44">
        <v>974</v>
      </c>
      <c r="Q197" s="44">
        <v>1004</v>
      </c>
      <c r="R197" s="1"/>
      <c r="S197" s="12">
        <v>748</v>
      </c>
      <c r="T197" s="5">
        <v>796</v>
      </c>
      <c r="U197" s="5">
        <v>835</v>
      </c>
      <c r="V197" s="5">
        <v>796</v>
      </c>
      <c r="W197" s="5">
        <v>796</v>
      </c>
      <c r="X197" s="52">
        <v>835</v>
      </c>
      <c r="Y197" s="56">
        <f t="shared" si="61"/>
        <v>0</v>
      </c>
      <c r="Z197" s="7">
        <f t="shared" si="62"/>
        <v>-61</v>
      </c>
      <c r="AA197" s="7">
        <f t="shared" si="63"/>
        <v>-93</v>
      </c>
      <c r="AB197" s="7">
        <f t="shared" si="64"/>
        <v>-87</v>
      </c>
      <c r="AC197" s="7">
        <f t="shared" si="65"/>
        <v>-178</v>
      </c>
      <c r="AD197" s="7">
        <f t="shared" si="66"/>
        <v>-169</v>
      </c>
      <c r="BT197" s="12"/>
      <c r="CA197" s="108"/>
    </row>
    <row r="198" spans="1:79" ht="15" hidden="1" customHeight="1" x14ac:dyDescent="0.35">
      <c r="A198" s="42">
        <v>44148</v>
      </c>
      <c r="B198" s="43" t="s">
        <v>44</v>
      </c>
      <c r="C198" s="44">
        <v>2341</v>
      </c>
      <c r="D198" s="44" t="s">
        <v>134</v>
      </c>
      <c r="E198" s="44">
        <v>223980</v>
      </c>
      <c r="F198" s="44" t="s">
        <v>180</v>
      </c>
      <c r="G198" s="44">
        <v>220956</v>
      </c>
      <c r="H198" s="44" t="s">
        <v>42</v>
      </c>
      <c r="I198" s="44"/>
      <c r="J198" s="44"/>
      <c r="K198" s="43"/>
      <c r="L198" s="44">
        <v>748</v>
      </c>
      <c r="M198" s="44">
        <v>857</v>
      </c>
      <c r="N198" s="44">
        <v>928</v>
      </c>
      <c r="O198" s="44">
        <v>883</v>
      </c>
      <c r="P198" s="44">
        <v>974</v>
      </c>
      <c r="Q198" s="44">
        <v>1004</v>
      </c>
      <c r="R198" s="1"/>
      <c r="S198" s="12">
        <v>748</v>
      </c>
      <c r="T198" s="5">
        <v>796</v>
      </c>
      <c r="U198" s="5">
        <v>835</v>
      </c>
      <c r="V198" s="5">
        <v>796</v>
      </c>
      <c r="W198" s="5">
        <v>796</v>
      </c>
      <c r="X198" s="52">
        <v>835</v>
      </c>
      <c r="Y198" s="56">
        <f t="shared" si="61"/>
        <v>0</v>
      </c>
      <c r="Z198" s="7">
        <f t="shared" si="62"/>
        <v>-61</v>
      </c>
      <c r="AA198" s="7">
        <f t="shared" si="63"/>
        <v>-93</v>
      </c>
      <c r="AB198" s="7">
        <f t="shared" si="64"/>
        <v>-87</v>
      </c>
      <c r="AC198" s="7">
        <f t="shared" si="65"/>
        <v>-178</v>
      </c>
      <c r="AD198" s="7">
        <f t="shared" si="66"/>
        <v>-169</v>
      </c>
      <c r="BT198" s="12"/>
      <c r="CA198" s="108"/>
    </row>
    <row r="199" spans="1:79" ht="15" hidden="1" customHeight="1" x14ac:dyDescent="0.35">
      <c r="A199" s="42">
        <v>44148</v>
      </c>
      <c r="B199" s="43" t="s">
        <v>44</v>
      </c>
      <c r="C199" s="44">
        <v>11511</v>
      </c>
      <c r="D199" s="44" t="s">
        <v>102</v>
      </c>
      <c r="E199" s="44">
        <v>224104</v>
      </c>
      <c r="F199" s="44" t="s">
        <v>113</v>
      </c>
      <c r="G199" s="44">
        <v>224107</v>
      </c>
      <c r="H199" s="44">
        <v>1</v>
      </c>
      <c r="I199" s="44"/>
      <c r="J199" s="44"/>
      <c r="K199" s="43"/>
      <c r="L199" s="44">
        <v>77</v>
      </c>
      <c r="M199" s="44">
        <v>89</v>
      </c>
      <c r="N199" s="44">
        <v>92</v>
      </c>
      <c r="O199" s="44">
        <v>82</v>
      </c>
      <c r="P199" s="44">
        <v>93</v>
      </c>
      <c r="Q199" s="44">
        <v>96</v>
      </c>
      <c r="R199" s="1"/>
      <c r="S199" s="6">
        <v>86</v>
      </c>
      <c r="T199" s="6">
        <v>103</v>
      </c>
      <c r="U199" s="6">
        <v>114</v>
      </c>
      <c r="V199" s="6">
        <v>91</v>
      </c>
      <c r="W199" s="6">
        <v>106</v>
      </c>
      <c r="X199" s="51">
        <v>117</v>
      </c>
      <c r="Y199" s="56">
        <f t="shared" si="61"/>
        <v>9</v>
      </c>
      <c r="Z199" s="7">
        <f t="shared" si="62"/>
        <v>14</v>
      </c>
      <c r="AA199" s="7">
        <f t="shared" si="63"/>
        <v>22</v>
      </c>
      <c r="AB199" s="7">
        <f t="shared" si="64"/>
        <v>9</v>
      </c>
      <c r="AC199" s="7">
        <f t="shared" si="65"/>
        <v>13</v>
      </c>
      <c r="AD199" s="7">
        <f t="shared" si="66"/>
        <v>21</v>
      </c>
      <c r="BT199" s="12"/>
      <c r="CA199" s="108"/>
    </row>
    <row r="200" spans="1:79" ht="15" hidden="1" customHeight="1" x14ac:dyDescent="0.35">
      <c r="A200" s="42">
        <v>44148</v>
      </c>
      <c r="B200" s="43" t="s">
        <v>44</v>
      </c>
      <c r="C200" s="44">
        <v>11513</v>
      </c>
      <c r="D200" s="44" t="s">
        <v>103</v>
      </c>
      <c r="E200" s="44">
        <v>224105</v>
      </c>
      <c r="F200" s="44" t="s">
        <v>114</v>
      </c>
      <c r="G200" s="44">
        <v>224108</v>
      </c>
      <c r="H200" s="44">
        <v>1</v>
      </c>
      <c r="I200" s="44"/>
      <c r="J200" s="44"/>
      <c r="K200" s="43"/>
      <c r="L200" s="44">
        <v>77</v>
      </c>
      <c r="M200" s="44">
        <v>89</v>
      </c>
      <c r="N200" s="44">
        <v>92</v>
      </c>
      <c r="O200" s="44">
        <v>82</v>
      </c>
      <c r="P200" s="44">
        <v>93</v>
      </c>
      <c r="Q200" s="44">
        <v>96</v>
      </c>
      <c r="R200" s="1"/>
      <c r="S200" s="6">
        <v>86</v>
      </c>
      <c r="T200" s="6">
        <v>103</v>
      </c>
      <c r="U200" s="6">
        <v>114</v>
      </c>
      <c r="V200" s="6">
        <v>91</v>
      </c>
      <c r="W200" s="6">
        <v>106</v>
      </c>
      <c r="X200" s="51">
        <v>117</v>
      </c>
      <c r="Y200" s="56">
        <f t="shared" si="61"/>
        <v>9</v>
      </c>
      <c r="Z200" s="7">
        <f t="shared" si="62"/>
        <v>14</v>
      </c>
      <c r="AA200" s="7">
        <f t="shared" si="63"/>
        <v>22</v>
      </c>
      <c r="AB200" s="7">
        <f t="shared" si="64"/>
        <v>9</v>
      </c>
      <c r="AC200" s="7">
        <f t="shared" si="65"/>
        <v>13</v>
      </c>
      <c r="AD200" s="7">
        <f t="shared" si="66"/>
        <v>21</v>
      </c>
      <c r="BT200" s="12"/>
      <c r="CA200" s="108"/>
    </row>
    <row r="201" spans="1:79" ht="15" hidden="1" customHeight="1" x14ac:dyDescent="0.35">
      <c r="A201" s="42">
        <v>44148</v>
      </c>
      <c r="B201" s="43" t="s">
        <v>44</v>
      </c>
      <c r="C201" s="44">
        <v>11515</v>
      </c>
      <c r="D201" s="44" t="s">
        <v>66</v>
      </c>
      <c r="E201" s="44">
        <v>224110</v>
      </c>
      <c r="F201" s="44" t="s">
        <v>67</v>
      </c>
      <c r="G201" s="44">
        <v>224115</v>
      </c>
      <c r="H201" s="44">
        <v>1</v>
      </c>
      <c r="I201" s="44"/>
      <c r="J201" s="44"/>
      <c r="K201" s="43"/>
      <c r="L201" s="44">
        <v>67</v>
      </c>
      <c r="M201" s="44">
        <v>78</v>
      </c>
      <c r="N201" s="44">
        <v>81</v>
      </c>
      <c r="O201" s="44">
        <v>72</v>
      </c>
      <c r="P201" s="44">
        <v>82</v>
      </c>
      <c r="Q201" s="44">
        <v>85</v>
      </c>
      <c r="R201" s="1"/>
      <c r="S201" s="6">
        <v>84</v>
      </c>
      <c r="T201" s="6">
        <v>95</v>
      </c>
      <c r="U201" s="6">
        <v>105</v>
      </c>
      <c r="V201" s="6">
        <v>88</v>
      </c>
      <c r="W201" s="6">
        <v>97</v>
      </c>
      <c r="X201" s="51">
        <v>108</v>
      </c>
      <c r="Y201" s="56">
        <f t="shared" si="61"/>
        <v>17</v>
      </c>
      <c r="Z201" s="7">
        <f t="shared" si="62"/>
        <v>17</v>
      </c>
      <c r="AA201" s="7">
        <f t="shared" si="63"/>
        <v>24</v>
      </c>
      <c r="AB201" s="7">
        <f t="shared" si="64"/>
        <v>16</v>
      </c>
      <c r="AC201" s="7">
        <f t="shared" si="65"/>
        <v>15</v>
      </c>
      <c r="AD201" s="7">
        <f t="shared" si="66"/>
        <v>23</v>
      </c>
      <c r="BT201" s="12"/>
      <c r="CA201" s="108"/>
    </row>
    <row r="202" spans="1:79" ht="15" hidden="1" customHeight="1" x14ac:dyDescent="0.35">
      <c r="A202" s="42">
        <v>44148</v>
      </c>
      <c r="B202" s="43" t="s">
        <v>44</v>
      </c>
      <c r="C202" s="44">
        <v>13833</v>
      </c>
      <c r="D202" s="44" t="s">
        <v>83</v>
      </c>
      <c r="E202" s="44">
        <v>224090</v>
      </c>
      <c r="F202" s="44" t="s">
        <v>85</v>
      </c>
      <c r="G202" s="44">
        <v>224092</v>
      </c>
      <c r="H202" s="44">
        <v>1</v>
      </c>
      <c r="I202" s="44"/>
      <c r="J202" s="44"/>
      <c r="K202" s="43"/>
      <c r="L202" s="44">
        <v>188</v>
      </c>
      <c r="M202" s="44">
        <v>235</v>
      </c>
      <c r="N202" s="44">
        <v>243</v>
      </c>
      <c r="O202" s="44">
        <v>198</v>
      </c>
      <c r="P202" s="44">
        <v>241</v>
      </c>
      <c r="Q202" s="44">
        <v>249</v>
      </c>
      <c r="R202" s="1"/>
      <c r="S202" s="12">
        <v>188</v>
      </c>
      <c r="T202" s="5">
        <v>225</v>
      </c>
      <c r="U202" s="5">
        <v>232</v>
      </c>
      <c r="V202" s="5">
        <v>196</v>
      </c>
      <c r="W202" s="5">
        <v>231</v>
      </c>
      <c r="X202" s="52">
        <v>238</v>
      </c>
      <c r="Y202" s="56">
        <f t="shared" si="61"/>
        <v>0</v>
      </c>
      <c r="Z202" s="7">
        <f t="shared" si="62"/>
        <v>-10</v>
      </c>
      <c r="AA202" s="7">
        <f t="shared" si="63"/>
        <v>-11</v>
      </c>
      <c r="AB202" s="7">
        <f t="shared" si="64"/>
        <v>-2</v>
      </c>
      <c r="AC202" s="7">
        <f t="shared" si="65"/>
        <v>-10</v>
      </c>
      <c r="AD202" s="7">
        <f t="shared" si="66"/>
        <v>-11</v>
      </c>
      <c r="BT202" s="12"/>
      <c r="CA202" s="108"/>
    </row>
    <row r="203" spans="1:79" ht="15" hidden="1" customHeight="1" x14ac:dyDescent="0.35">
      <c r="A203" s="42">
        <v>44148</v>
      </c>
      <c r="B203" s="43" t="s">
        <v>44</v>
      </c>
      <c r="C203" s="44">
        <v>23008</v>
      </c>
      <c r="D203" s="44" t="s">
        <v>120</v>
      </c>
      <c r="E203" s="44">
        <v>223951</v>
      </c>
      <c r="F203" s="44" t="s">
        <v>121</v>
      </c>
      <c r="G203" s="44">
        <v>223955</v>
      </c>
      <c r="H203" s="44">
        <v>1</v>
      </c>
      <c r="I203" s="44"/>
      <c r="J203" s="44"/>
      <c r="K203" s="43"/>
      <c r="L203" s="44">
        <v>259</v>
      </c>
      <c r="M203" s="44">
        <v>401</v>
      </c>
      <c r="N203" s="44">
        <v>414</v>
      </c>
      <c r="O203" s="44">
        <v>331</v>
      </c>
      <c r="P203" s="44">
        <v>442</v>
      </c>
      <c r="Q203" s="44">
        <v>456</v>
      </c>
      <c r="R203" s="1"/>
      <c r="S203" s="5">
        <v>235</v>
      </c>
      <c r="T203" s="5">
        <v>364</v>
      </c>
      <c r="U203" s="5">
        <v>407</v>
      </c>
      <c r="V203" s="6">
        <v>367</v>
      </c>
      <c r="W203" s="6">
        <v>465</v>
      </c>
      <c r="X203" s="51">
        <v>480</v>
      </c>
      <c r="Y203" s="56">
        <f t="shared" si="61"/>
        <v>-24</v>
      </c>
      <c r="Z203" s="7">
        <f t="shared" si="62"/>
        <v>-37</v>
      </c>
      <c r="AA203" s="7">
        <f t="shared" si="63"/>
        <v>-7</v>
      </c>
      <c r="AB203" s="7">
        <f t="shared" si="64"/>
        <v>36</v>
      </c>
      <c r="AC203" s="7">
        <f t="shared" si="65"/>
        <v>23</v>
      </c>
      <c r="AD203" s="7">
        <f t="shared" si="66"/>
        <v>24</v>
      </c>
      <c r="BT203" s="12"/>
      <c r="CA203" s="108"/>
    </row>
    <row r="204" spans="1:79" ht="15" hidden="1" customHeight="1" x14ac:dyDescent="0.35">
      <c r="A204" s="42">
        <v>44148</v>
      </c>
      <c r="B204" s="43" t="s">
        <v>44</v>
      </c>
      <c r="C204" s="44">
        <v>23009</v>
      </c>
      <c r="D204" s="44" t="s">
        <v>122</v>
      </c>
      <c r="E204" s="44">
        <v>223953</v>
      </c>
      <c r="F204" s="44" t="s">
        <v>123</v>
      </c>
      <c r="G204" s="44">
        <v>223956</v>
      </c>
      <c r="H204" s="44">
        <v>1</v>
      </c>
      <c r="I204" s="44"/>
      <c r="J204" s="44"/>
      <c r="K204" s="43"/>
      <c r="L204" s="44">
        <v>259</v>
      </c>
      <c r="M204" s="44">
        <v>401</v>
      </c>
      <c r="N204" s="44">
        <v>414</v>
      </c>
      <c r="O204" s="44">
        <v>331</v>
      </c>
      <c r="P204" s="44">
        <v>442</v>
      </c>
      <c r="Q204" s="44">
        <v>456</v>
      </c>
      <c r="R204" s="1"/>
      <c r="S204" s="5">
        <v>235</v>
      </c>
      <c r="T204" s="5">
        <v>297</v>
      </c>
      <c r="U204" s="5">
        <v>311</v>
      </c>
      <c r="V204" s="5">
        <v>297</v>
      </c>
      <c r="W204" s="5">
        <v>297</v>
      </c>
      <c r="X204" s="52">
        <v>311</v>
      </c>
      <c r="Y204" s="56">
        <f t="shared" si="61"/>
        <v>-24</v>
      </c>
      <c r="Z204" s="7">
        <f t="shared" si="62"/>
        <v>-104</v>
      </c>
      <c r="AA204" s="7">
        <f t="shared" si="63"/>
        <v>-103</v>
      </c>
      <c r="AB204" s="7">
        <f t="shared" si="64"/>
        <v>-34</v>
      </c>
      <c r="AC204" s="7">
        <f t="shared" si="65"/>
        <v>-145</v>
      </c>
      <c r="AD204" s="7">
        <f t="shared" si="66"/>
        <v>-145</v>
      </c>
      <c r="BT204" s="12"/>
      <c r="CA204" s="108"/>
    </row>
    <row r="205" spans="1:79" ht="15" hidden="1" customHeight="1" x14ac:dyDescent="0.35">
      <c r="A205" s="42">
        <v>44148</v>
      </c>
      <c r="B205" s="43" t="s">
        <v>44</v>
      </c>
      <c r="C205" s="44">
        <v>23010</v>
      </c>
      <c r="D205" s="44" t="s">
        <v>124</v>
      </c>
      <c r="E205" s="44">
        <v>223954</v>
      </c>
      <c r="F205" s="44" t="s">
        <v>125</v>
      </c>
      <c r="G205" s="44">
        <v>223958</v>
      </c>
      <c r="H205" s="44">
        <v>1</v>
      </c>
      <c r="I205" s="44"/>
      <c r="J205" s="44"/>
      <c r="K205" s="43"/>
      <c r="L205" s="44">
        <v>259</v>
      </c>
      <c r="M205" s="44">
        <v>401</v>
      </c>
      <c r="N205" s="44">
        <v>414</v>
      </c>
      <c r="O205" s="44">
        <v>331</v>
      </c>
      <c r="P205" s="44">
        <v>442</v>
      </c>
      <c r="Q205" s="44">
        <v>456</v>
      </c>
      <c r="R205" s="1"/>
      <c r="S205" s="5">
        <v>235</v>
      </c>
      <c r="T205" s="5">
        <v>361</v>
      </c>
      <c r="U205" s="5">
        <v>379</v>
      </c>
      <c r="V205" s="6">
        <v>361</v>
      </c>
      <c r="W205" s="5">
        <v>361</v>
      </c>
      <c r="X205" s="52">
        <v>379</v>
      </c>
      <c r="Y205" s="56">
        <f t="shared" si="61"/>
        <v>-24</v>
      </c>
      <c r="Z205" s="7">
        <f t="shared" si="62"/>
        <v>-40</v>
      </c>
      <c r="AA205" s="7">
        <f t="shared" si="63"/>
        <v>-35</v>
      </c>
      <c r="AB205" s="7">
        <f t="shared" si="64"/>
        <v>30</v>
      </c>
      <c r="AC205" s="7">
        <f t="shared" si="65"/>
        <v>-81</v>
      </c>
      <c r="AD205" s="7">
        <f t="shared" si="66"/>
        <v>-77</v>
      </c>
      <c r="BT205" s="12"/>
      <c r="CA205" s="108"/>
    </row>
    <row r="206" spans="1:79" ht="15" hidden="1" customHeight="1" x14ac:dyDescent="0.35">
      <c r="A206" s="42">
        <v>44148</v>
      </c>
      <c r="B206" s="43" t="s">
        <v>44</v>
      </c>
      <c r="C206" s="44">
        <v>23011</v>
      </c>
      <c r="D206" s="44" t="s">
        <v>126</v>
      </c>
      <c r="E206" s="44">
        <v>223952</v>
      </c>
      <c r="F206" s="44" t="s">
        <v>127</v>
      </c>
      <c r="G206" s="44">
        <v>223957</v>
      </c>
      <c r="H206" s="44">
        <v>1</v>
      </c>
      <c r="I206" s="44"/>
      <c r="J206" s="44"/>
      <c r="K206" s="43"/>
      <c r="L206" s="44">
        <v>259</v>
      </c>
      <c r="M206" s="44">
        <v>401</v>
      </c>
      <c r="N206" s="44">
        <v>414</v>
      </c>
      <c r="O206" s="44">
        <v>331</v>
      </c>
      <c r="P206" s="44">
        <v>442</v>
      </c>
      <c r="Q206" s="44">
        <v>456</v>
      </c>
      <c r="R206" s="1"/>
      <c r="S206" s="5">
        <v>235</v>
      </c>
      <c r="T206" s="5">
        <v>310</v>
      </c>
      <c r="U206" s="5">
        <v>325</v>
      </c>
      <c r="V206" s="5">
        <v>310</v>
      </c>
      <c r="W206" s="5">
        <v>310</v>
      </c>
      <c r="X206" s="52">
        <v>325</v>
      </c>
      <c r="Y206" s="56">
        <f t="shared" si="61"/>
        <v>-24</v>
      </c>
      <c r="Z206" s="7">
        <f t="shared" si="62"/>
        <v>-91</v>
      </c>
      <c r="AA206" s="7">
        <f t="shared" si="63"/>
        <v>-89</v>
      </c>
      <c r="AB206" s="7">
        <f t="shared" si="64"/>
        <v>-21</v>
      </c>
      <c r="AC206" s="7">
        <f t="shared" si="65"/>
        <v>-132</v>
      </c>
      <c r="AD206" s="7">
        <f t="shared" si="66"/>
        <v>-131</v>
      </c>
      <c r="BT206" s="12"/>
      <c r="CA206" s="108"/>
    </row>
    <row r="207" spans="1:79" ht="15" hidden="1" customHeight="1" x14ac:dyDescent="0.35">
      <c r="A207" s="42">
        <v>44148</v>
      </c>
      <c r="B207" s="43" t="s">
        <v>44</v>
      </c>
      <c r="C207" s="44">
        <v>23016</v>
      </c>
      <c r="D207" s="44" t="s">
        <v>68</v>
      </c>
      <c r="E207" s="44">
        <v>223014</v>
      </c>
      <c r="F207" s="44" t="s">
        <v>69</v>
      </c>
      <c r="G207" s="44">
        <v>224017</v>
      </c>
      <c r="H207" s="44">
        <v>1</v>
      </c>
      <c r="I207" s="44"/>
      <c r="J207" s="44"/>
      <c r="K207" s="43"/>
      <c r="L207" s="44">
        <v>304</v>
      </c>
      <c r="M207" s="44">
        <v>348</v>
      </c>
      <c r="N207" s="44">
        <v>359</v>
      </c>
      <c r="O207" s="44">
        <v>320</v>
      </c>
      <c r="P207" s="44">
        <v>362</v>
      </c>
      <c r="Q207" s="44">
        <v>373</v>
      </c>
      <c r="R207" s="1"/>
      <c r="S207" s="6">
        <v>306</v>
      </c>
      <c r="T207" s="6">
        <v>349</v>
      </c>
      <c r="U207" s="6">
        <v>360</v>
      </c>
      <c r="V207" s="6">
        <v>322</v>
      </c>
      <c r="W207" s="5">
        <v>361</v>
      </c>
      <c r="X207" s="52">
        <v>372</v>
      </c>
      <c r="Y207" s="56">
        <f t="shared" si="61"/>
        <v>2</v>
      </c>
      <c r="Z207" s="7">
        <f t="shared" si="62"/>
        <v>1</v>
      </c>
      <c r="AA207" s="7">
        <f t="shared" si="63"/>
        <v>1</v>
      </c>
      <c r="AB207" s="7">
        <f t="shared" si="64"/>
        <v>2</v>
      </c>
      <c r="AC207" s="7">
        <f t="shared" si="65"/>
        <v>-1</v>
      </c>
      <c r="AD207" s="7">
        <f t="shared" si="66"/>
        <v>-1</v>
      </c>
      <c r="BT207" s="12"/>
      <c r="CA207" s="108"/>
    </row>
    <row r="208" spans="1:79" ht="15" hidden="1" customHeight="1" x14ac:dyDescent="0.35">
      <c r="A208" s="42">
        <v>44148</v>
      </c>
      <c r="B208" s="43" t="s">
        <v>44</v>
      </c>
      <c r="C208" s="44">
        <v>23020</v>
      </c>
      <c r="D208" s="44" t="s">
        <v>70</v>
      </c>
      <c r="E208" s="44">
        <v>223964</v>
      </c>
      <c r="F208" s="44" t="s">
        <v>71</v>
      </c>
      <c r="G208" s="44">
        <v>223970</v>
      </c>
      <c r="H208" s="44">
        <v>1</v>
      </c>
      <c r="I208" s="44"/>
      <c r="J208" s="44"/>
      <c r="K208" s="43"/>
      <c r="L208" s="44">
        <v>608</v>
      </c>
      <c r="M208" s="44">
        <v>764</v>
      </c>
      <c r="N208" s="44">
        <v>856</v>
      </c>
      <c r="O208" s="44">
        <v>715</v>
      </c>
      <c r="P208" s="44">
        <v>874</v>
      </c>
      <c r="Q208" s="44">
        <v>981</v>
      </c>
      <c r="R208" s="1"/>
      <c r="S208" s="5">
        <v>419</v>
      </c>
      <c r="T208" s="5">
        <v>521</v>
      </c>
      <c r="U208" s="5">
        <v>599</v>
      </c>
      <c r="V208" s="5">
        <v>482</v>
      </c>
      <c r="W208" s="5">
        <v>608</v>
      </c>
      <c r="X208" s="52">
        <v>699</v>
      </c>
      <c r="Y208" s="56">
        <f t="shared" si="61"/>
        <v>-189</v>
      </c>
      <c r="Z208" s="7">
        <f t="shared" si="62"/>
        <v>-243</v>
      </c>
      <c r="AA208" s="7">
        <f t="shared" si="63"/>
        <v>-257</v>
      </c>
      <c r="AB208" s="7">
        <f t="shared" si="64"/>
        <v>-233</v>
      </c>
      <c r="AC208" s="7">
        <f t="shared" si="65"/>
        <v>-266</v>
      </c>
      <c r="AD208" s="7">
        <f t="shared" si="66"/>
        <v>-282</v>
      </c>
      <c r="BT208" s="12"/>
      <c r="CA208" s="108"/>
    </row>
    <row r="209" spans="1:79" ht="15" hidden="1" customHeight="1" x14ac:dyDescent="0.35">
      <c r="A209" s="42">
        <v>44148</v>
      </c>
      <c r="B209" s="43" t="s">
        <v>44</v>
      </c>
      <c r="C209" s="44">
        <v>23023</v>
      </c>
      <c r="D209" s="44" t="s">
        <v>176</v>
      </c>
      <c r="E209" s="44">
        <v>223941</v>
      </c>
      <c r="F209" s="44" t="s">
        <v>126</v>
      </c>
      <c r="G209" s="44">
        <v>223952</v>
      </c>
      <c r="H209" s="44">
        <v>1</v>
      </c>
      <c r="I209" s="44"/>
      <c r="J209" s="44"/>
      <c r="K209" s="43"/>
      <c r="L209" s="44">
        <v>582</v>
      </c>
      <c r="M209" s="44">
        <v>738</v>
      </c>
      <c r="N209" s="44">
        <v>830</v>
      </c>
      <c r="O209" s="44">
        <v>694</v>
      </c>
      <c r="P209" s="44">
        <v>852</v>
      </c>
      <c r="Q209" s="44">
        <v>961</v>
      </c>
      <c r="R209" s="1"/>
      <c r="S209" s="5">
        <v>559</v>
      </c>
      <c r="T209" s="5">
        <v>680</v>
      </c>
      <c r="U209" s="5">
        <v>782</v>
      </c>
      <c r="V209" s="5">
        <v>643</v>
      </c>
      <c r="W209" s="5">
        <v>793</v>
      </c>
      <c r="X209" s="52">
        <v>835</v>
      </c>
      <c r="Y209" s="56">
        <f t="shared" si="61"/>
        <v>-23</v>
      </c>
      <c r="Z209" s="7">
        <f t="shared" si="62"/>
        <v>-58</v>
      </c>
      <c r="AA209" s="7">
        <f t="shared" si="63"/>
        <v>-48</v>
      </c>
      <c r="AB209" s="7">
        <f t="shared" si="64"/>
        <v>-51</v>
      </c>
      <c r="AC209" s="7">
        <f t="shared" si="65"/>
        <v>-59</v>
      </c>
      <c r="AD209" s="7">
        <f t="shared" si="66"/>
        <v>-126</v>
      </c>
      <c r="BT209" s="12"/>
      <c r="CA209" s="108"/>
    </row>
    <row r="210" spans="1:79" ht="15" hidden="1" customHeight="1" x14ac:dyDescent="0.35">
      <c r="A210" s="42">
        <v>44148</v>
      </c>
      <c r="B210" s="43" t="s">
        <v>44</v>
      </c>
      <c r="C210" s="44">
        <v>23024</v>
      </c>
      <c r="D210" s="44" t="s">
        <v>177</v>
      </c>
      <c r="E210" s="44">
        <v>223940</v>
      </c>
      <c r="F210" s="44" t="s">
        <v>124</v>
      </c>
      <c r="G210" s="44">
        <v>223954</v>
      </c>
      <c r="H210" s="44">
        <v>1</v>
      </c>
      <c r="I210" s="44"/>
      <c r="J210" s="44"/>
      <c r="K210" s="43"/>
      <c r="L210" s="44">
        <v>582</v>
      </c>
      <c r="M210" s="44">
        <v>738</v>
      </c>
      <c r="N210" s="44">
        <v>830</v>
      </c>
      <c r="O210" s="44">
        <v>694</v>
      </c>
      <c r="P210" s="44">
        <v>854</v>
      </c>
      <c r="Q210" s="44">
        <v>961</v>
      </c>
      <c r="R210" s="1"/>
      <c r="S210" s="12">
        <v>582</v>
      </c>
      <c r="T210" s="12">
        <v>738</v>
      </c>
      <c r="U210" s="12">
        <v>830</v>
      </c>
      <c r="V210" s="12">
        <v>694</v>
      </c>
      <c r="W210" s="5">
        <v>796</v>
      </c>
      <c r="X210" s="52">
        <v>835</v>
      </c>
      <c r="Y210" s="56">
        <f t="shared" si="61"/>
        <v>0</v>
      </c>
      <c r="Z210" s="7">
        <f t="shared" si="62"/>
        <v>0</v>
      </c>
      <c r="AA210" s="7">
        <f t="shared" si="63"/>
        <v>0</v>
      </c>
      <c r="AB210" s="7">
        <f t="shared" si="64"/>
        <v>0</v>
      </c>
      <c r="AC210" s="7">
        <f t="shared" si="65"/>
        <v>-58</v>
      </c>
      <c r="AD210" s="7">
        <f t="shared" si="66"/>
        <v>-126</v>
      </c>
      <c r="BT210" s="12"/>
      <c r="CA210" s="108"/>
    </row>
    <row r="211" spans="1:79" ht="15" hidden="1" customHeight="1" x14ac:dyDescent="0.35">
      <c r="A211" s="42">
        <v>44148</v>
      </c>
      <c r="B211" s="43" t="s">
        <v>44</v>
      </c>
      <c r="C211" s="44">
        <v>23033</v>
      </c>
      <c r="D211" s="44" t="s">
        <v>72</v>
      </c>
      <c r="E211" s="44">
        <v>223937</v>
      </c>
      <c r="F211" s="44" t="s">
        <v>176</v>
      </c>
      <c r="G211" s="44">
        <v>223941</v>
      </c>
      <c r="H211" s="44">
        <v>1</v>
      </c>
      <c r="I211" s="44"/>
      <c r="J211" s="44"/>
      <c r="K211" s="43"/>
      <c r="L211" s="44">
        <v>1100</v>
      </c>
      <c r="M211" s="44">
        <v>1164</v>
      </c>
      <c r="N211" s="44">
        <v>1200</v>
      </c>
      <c r="O211" s="44">
        <v>1156</v>
      </c>
      <c r="P211" s="44">
        <v>1164</v>
      </c>
      <c r="Q211" s="44">
        <v>1200</v>
      </c>
      <c r="R211" s="1"/>
      <c r="S211" s="5">
        <v>637</v>
      </c>
      <c r="T211" s="5">
        <v>637</v>
      </c>
      <c r="U211" s="5">
        <v>668</v>
      </c>
      <c r="V211" s="5">
        <v>637</v>
      </c>
      <c r="W211" s="5">
        <v>637</v>
      </c>
      <c r="X211" s="52">
        <v>668</v>
      </c>
      <c r="Y211" s="56">
        <f t="shared" si="61"/>
        <v>-463</v>
      </c>
      <c r="Z211" s="7">
        <f t="shared" si="62"/>
        <v>-527</v>
      </c>
      <c r="AA211" s="7">
        <f t="shared" si="63"/>
        <v>-532</v>
      </c>
      <c r="AB211" s="7">
        <f t="shared" si="64"/>
        <v>-519</v>
      </c>
      <c r="AC211" s="7">
        <f t="shared" si="65"/>
        <v>-527</v>
      </c>
      <c r="AD211" s="7">
        <f t="shared" si="66"/>
        <v>-532</v>
      </c>
      <c r="BT211" s="12"/>
      <c r="CA211" s="108"/>
    </row>
    <row r="212" spans="1:79" ht="15" hidden="1" customHeight="1" x14ac:dyDescent="0.35">
      <c r="A212" s="42">
        <v>44148</v>
      </c>
      <c r="B212" s="43" t="s">
        <v>44</v>
      </c>
      <c r="C212" s="44">
        <v>23035</v>
      </c>
      <c r="D212" s="44" t="s">
        <v>72</v>
      </c>
      <c r="E212" s="44">
        <v>223937</v>
      </c>
      <c r="F212" s="44" t="s">
        <v>73</v>
      </c>
      <c r="G212" s="44">
        <v>223942</v>
      </c>
      <c r="H212" s="44">
        <v>1</v>
      </c>
      <c r="I212" s="44"/>
      <c r="J212" s="44"/>
      <c r="K212" s="43"/>
      <c r="L212" s="44">
        <v>1100</v>
      </c>
      <c r="M212" s="44">
        <v>1164</v>
      </c>
      <c r="N212" s="44">
        <v>1200</v>
      </c>
      <c r="O212" s="44">
        <v>1156</v>
      </c>
      <c r="P212" s="44">
        <v>1164</v>
      </c>
      <c r="Q212" s="44">
        <v>1200</v>
      </c>
      <c r="R212" s="1"/>
      <c r="S212" s="5">
        <v>796</v>
      </c>
      <c r="T212" s="5">
        <v>796</v>
      </c>
      <c r="U212" s="5">
        <v>835</v>
      </c>
      <c r="V212" s="5">
        <v>796</v>
      </c>
      <c r="W212" s="5">
        <v>796</v>
      </c>
      <c r="X212" s="52">
        <v>835</v>
      </c>
      <c r="Y212" s="56">
        <f t="shared" si="61"/>
        <v>-304</v>
      </c>
      <c r="Z212" s="7">
        <f t="shared" si="62"/>
        <v>-368</v>
      </c>
      <c r="AA212" s="7">
        <f t="shared" si="63"/>
        <v>-365</v>
      </c>
      <c r="AB212" s="7">
        <f t="shared" si="64"/>
        <v>-360</v>
      </c>
      <c r="AC212" s="7">
        <f t="shared" si="65"/>
        <v>-368</v>
      </c>
      <c r="AD212" s="7">
        <f t="shared" si="66"/>
        <v>-365</v>
      </c>
      <c r="BT212" s="12"/>
      <c r="CA212" s="108"/>
    </row>
    <row r="213" spans="1:79" ht="15" hidden="1" customHeight="1" x14ac:dyDescent="0.35">
      <c r="A213" s="42">
        <v>44148</v>
      </c>
      <c r="B213" s="43" t="s">
        <v>44</v>
      </c>
      <c r="C213" s="44">
        <v>23040</v>
      </c>
      <c r="D213" s="44" t="s">
        <v>128</v>
      </c>
      <c r="E213" s="44">
        <v>223961</v>
      </c>
      <c r="F213" s="44" t="s">
        <v>129</v>
      </c>
      <c r="G213" s="44">
        <v>223965</v>
      </c>
      <c r="H213" s="44">
        <v>1</v>
      </c>
      <c r="I213" s="44"/>
      <c r="J213" s="44"/>
      <c r="K213" s="43"/>
      <c r="L213" s="44">
        <v>608</v>
      </c>
      <c r="M213" s="44">
        <v>752</v>
      </c>
      <c r="N213" s="44">
        <v>856</v>
      </c>
      <c r="O213" s="44">
        <v>706</v>
      </c>
      <c r="P213" s="44">
        <v>852</v>
      </c>
      <c r="Q213" s="44">
        <v>980</v>
      </c>
      <c r="R213" s="1"/>
      <c r="S213" s="5">
        <v>419</v>
      </c>
      <c r="T213" s="5">
        <v>521</v>
      </c>
      <c r="U213" s="5">
        <v>599</v>
      </c>
      <c r="V213" s="5">
        <v>482</v>
      </c>
      <c r="W213" s="5">
        <v>608</v>
      </c>
      <c r="X213" s="52">
        <v>699</v>
      </c>
      <c r="Y213" s="56">
        <f t="shared" si="61"/>
        <v>-189</v>
      </c>
      <c r="Z213" s="7">
        <f t="shared" si="62"/>
        <v>-231</v>
      </c>
      <c r="AA213" s="7">
        <f t="shared" si="63"/>
        <v>-257</v>
      </c>
      <c r="AB213" s="7">
        <f t="shared" si="64"/>
        <v>-224</v>
      </c>
      <c r="AC213" s="7">
        <f t="shared" si="65"/>
        <v>-244</v>
      </c>
      <c r="AD213" s="7">
        <f t="shared" si="66"/>
        <v>-281</v>
      </c>
      <c r="BT213" s="12"/>
      <c r="CA213" s="108"/>
    </row>
    <row r="214" spans="1:79" ht="15" hidden="1" customHeight="1" x14ac:dyDescent="0.35">
      <c r="A214" s="42">
        <v>44148</v>
      </c>
      <c r="B214" s="43" t="s">
        <v>44</v>
      </c>
      <c r="C214" s="44">
        <v>23041</v>
      </c>
      <c r="D214" s="44" t="s">
        <v>130</v>
      </c>
      <c r="E214" s="44">
        <v>223962</v>
      </c>
      <c r="F214" s="44" t="s">
        <v>131</v>
      </c>
      <c r="G214" s="44">
        <v>223966</v>
      </c>
      <c r="H214" s="44">
        <v>1</v>
      </c>
      <c r="I214" s="44"/>
      <c r="J214" s="44"/>
      <c r="K214" s="43"/>
      <c r="L214" s="44">
        <v>559</v>
      </c>
      <c r="M214" s="44">
        <v>680</v>
      </c>
      <c r="N214" s="44">
        <v>782</v>
      </c>
      <c r="O214" s="44">
        <v>643</v>
      </c>
      <c r="P214" s="44">
        <v>793</v>
      </c>
      <c r="Q214" s="44">
        <v>912</v>
      </c>
      <c r="R214" s="1"/>
      <c r="S214" s="5">
        <v>419</v>
      </c>
      <c r="T214" s="5">
        <v>521</v>
      </c>
      <c r="U214" s="5">
        <v>599</v>
      </c>
      <c r="V214" s="5">
        <v>482</v>
      </c>
      <c r="W214" s="5">
        <v>608</v>
      </c>
      <c r="X214" s="52">
        <v>699</v>
      </c>
      <c r="Y214" s="56">
        <f t="shared" si="61"/>
        <v>-140</v>
      </c>
      <c r="Z214" s="7">
        <f t="shared" si="62"/>
        <v>-159</v>
      </c>
      <c r="AA214" s="7">
        <f t="shared" si="63"/>
        <v>-183</v>
      </c>
      <c r="AB214" s="7">
        <f t="shared" si="64"/>
        <v>-161</v>
      </c>
      <c r="AC214" s="7">
        <f t="shared" si="65"/>
        <v>-185</v>
      </c>
      <c r="AD214" s="7">
        <f t="shared" si="66"/>
        <v>-213</v>
      </c>
      <c r="BT214" s="12"/>
      <c r="CA214" s="108"/>
    </row>
    <row r="215" spans="1:79" ht="15" hidden="1" customHeight="1" x14ac:dyDescent="0.35">
      <c r="A215" s="42">
        <v>44148</v>
      </c>
      <c r="B215" s="43" t="s">
        <v>44</v>
      </c>
      <c r="C215" s="44">
        <v>23042</v>
      </c>
      <c r="D215" s="44" t="s">
        <v>132</v>
      </c>
      <c r="E215" s="44">
        <v>223977</v>
      </c>
      <c r="F215" s="44" t="s">
        <v>133</v>
      </c>
      <c r="G215" s="44">
        <v>223982</v>
      </c>
      <c r="H215" s="44">
        <v>1</v>
      </c>
      <c r="I215" s="44"/>
      <c r="J215" s="44"/>
      <c r="K215" s="43"/>
      <c r="L215" s="44">
        <v>582</v>
      </c>
      <c r="M215" s="44">
        <v>738</v>
      </c>
      <c r="N215" s="44">
        <v>830</v>
      </c>
      <c r="O215" s="44">
        <v>694</v>
      </c>
      <c r="P215" s="44">
        <v>852</v>
      </c>
      <c r="Q215" s="44">
        <v>961</v>
      </c>
      <c r="R215" s="1"/>
      <c r="S215" s="5">
        <v>559</v>
      </c>
      <c r="T215" s="5">
        <v>680</v>
      </c>
      <c r="U215" s="5">
        <v>782</v>
      </c>
      <c r="V215" s="5">
        <v>643</v>
      </c>
      <c r="W215" s="5">
        <v>793</v>
      </c>
      <c r="X215" s="52">
        <v>835</v>
      </c>
      <c r="Y215" s="56">
        <f t="shared" ref="Y215:Y222" si="67">S215-L215</f>
        <v>-23</v>
      </c>
      <c r="Z215" s="7">
        <f t="shared" ref="Z215:Z222" si="68">T215-M215</f>
        <v>-58</v>
      </c>
      <c r="AA215" s="7">
        <f t="shared" ref="AA215:AA222" si="69">U215-N215</f>
        <v>-48</v>
      </c>
      <c r="AB215" s="7">
        <f t="shared" ref="AB215:AB222" si="70">V215-O215</f>
        <v>-51</v>
      </c>
      <c r="AC215" s="7">
        <f t="shared" ref="AC215:AC222" si="71">W215-P215</f>
        <v>-59</v>
      </c>
      <c r="AD215" s="7">
        <f t="shared" ref="AD215:AD222" si="72">X215-Q215</f>
        <v>-126</v>
      </c>
      <c r="BT215" s="12"/>
      <c r="CA215" s="108"/>
    </row>
    <row r="216" spans="1:79" ht="15" hidden="1" customHeight="1" x14ac:dyDescent="0.35">
      <c r="A216" s="42">
        <v>44148</v>
      </c>
      <c r="B216" s="43" t="s">
        <v>44</v>
      </c>
      <c r="C216" s="44">
        <v>23042</v>
      </c>
      <c r="D216" s="44" t="s">
        <v>130</v>
      </c>
      <c r="E216" s="44">
        <v>223962</v>
      </c>
      <c r="F216" s="44" t="s">
        <v>132</v>
      </c>
      <c r="G216" s="44">
        <v>223977</v>
      </c>
      <c r="H216" s="44">
        <v>1</v>
      </c>
      <c r="I216" s="44"/>
      <c r="J216" s="44"/>
      <c r="K216" s="43"/>
      <c r="L216" s="44">
        <v>582</v>
      </c>
      <c r="M216" s="44">
        <v>738</v>
      </c>
      <c r="N216" s="44">
        <v>830</v>
      </c>
      <c r="O216" s="44">
        <v>694</v>
      </c>
      <c r="P216" s="44">
        <v>852</v>
      </c>
      <c r="Q216" s="44">
        <v>961</v>
      </c>
      <c r="R216" s="1"/>
      <c r="S216" s="5">
        <v>559</v>
      </c>
      <c r="T216" s="5">
        <v>680</v>
      </c>
      <c r="U216" s="5">
        <v>782</v>
      </c>
      <c r="V216" s="5">
        <v>643</v>
      </c>
      <c r="W216" s="5">
        <v>793</v>
      </c>
      <c r="X216" s="52">
        <v>835</v>
      </c>
      <c r="Y216" s="56">
        <f t="shared" si="67"/>
        <v>-23</v>
      </c>
      <c r="Z216" s="7">
        <f t="shared" si="68"/>
        <v>-58</v>
      </c>
      <c r="AA216" s="7">
        <f t="shared" si="69"/>
        <v>-48</v>
      </c>
      <c r="AB216" s="7">
        <f t="shared" si="70"/>
        <v>-51</v>
      </c>
      <c r="AC216" s="7">
        <f t="shared" si="71"/>
        <v>-59</v>
      </c>
      <c r="AD216" s="7">
        <f t="shared" si="72"/>
        <v>-126</v>
      </c>
      <c r="BT216" s="12"/>
      <c r="CA216" s="108"/>
    </row>
    <row r="217" spans="1:79" ht="15" hidden="1" customHeight="1" x14ac:dyDescent="0.35">
      <c r="A217" s="42">
        <v>44148</v>
      </c>
      <c r="B217" s="43" t="s">
        <v>44</v>
      </c>
      <c r="C217" s="44">
        <v>23043</v>
      </c>
      <c r="D217" s="44" t="s">
        <v>128</v>
      </c>
      <c r="E217" s="44">
        <v>223961</v>
      </c>
      <c r="F217" s="44" t="s">
        <v>134</v>
      </c>
      <c r="G217" s="44">
        <v>223980</v>
      </c>
      <c r="H217" s="44">
        <v>1</v>
      </c>
      <c r="I217" s="44"/>
      <c r="J217" s="44"/>
      <c r="K217" s="43"/>
      <c r="L217" s="44">
        <v>559</v>
      </c>
      <c r="M217" s="44">
        <v>680</v>
      </c>
      <c r="N217" s="44">
        <v>782</v>
      </c>
      <c r="O217" s="44">
        <v>643</v>
      </c>
      <c r="P217" s="44">
        <v>793</v>
      </c>
      <c r="Q217" s="44">
        <v>912</v>
      </c>
      <c r="R217" s="1"/>
      <c r="S217" s="12">
        <v>559</v>
      </c>
      <c r="T217" s="12">
        <v>680</v>
      </c>
      <c r="U217" s="12">
        <v>782</v>
      </c>
      <c r="V217" s="12">
        <v>643</v>
      </c>
      <c r="W217" s="12">
        <v>793</v>
      </c>
      <c r="X217" s="52">
        <v>835</v>
      </c>
      <c r="Y217" s="56">
        <f t="shared" si="67"/>
        <v>0</v>
      </c>
      <c r="Z217" s="7">
        <f t="shared" si="68"/>
        <v>0</v>
      </c>
      <c r="AA217" s="7">
        <f t="shared" si="69"/>
        <v>0</v>
      </c>
      <c r="AB217" s="7">
        <f t="shared" si="70"/>
        <v>0</v>
      </c>
      <c r="AC217" s="7">
        <f t="shared" si="71"/>
        <v>0</v>
      </c>
      <c r="AD217" s="7">
        <f t="shared" si="72"/>
        <v>-77</v>
      </c>
      <c r="BT217" s="12"/>
      <c r="CA217" s="108"/>
    </row>
    <row r="218" spans="1:79" ht="15" hidden="1" customHeight="1" x14ac:dyDescent="0.35">
      <c r="A218" s="42">
        <v>44148</v>
      </c>
      <c r="B218" s="43" t="s">
        <v>44</v>
      </c>
      <c r="C218" s="44">
        <v>23046</v>
      </c>
      <c r="D218" s="44" t="s">
        <v>128</v>
      </c>
      <c r="E218" s="44">
        <v>223961</v>
      </c>
      <c r="F218" s="44" t="s">
        <v>70</v>
      </c>
      <c r="G218" s="44">
        <v>223964</v>
      </c>
      <c r="H218" s="44">
        <v>1</v>
      </c>
      <c r="I218" s="44"/>
      <c r="J218" s="44"/>
      <c r="K218" s="43"/>
      <c r="L218" s="44">
        <v>608</v>
      </c>
      <c r="M218" s="44">
        <v>752</v>
      </c>
      <c r="N218" s="44">
        <v>856</v>
      </c>
      <c r="O218" s="44">
        <v>706</v>
      </c>
      <c r="P218" s="44">
        <v>852</v>
      </c>
      <c r="Q218" s="44">
        <v>980</v>
      </c>
      <c r="R218" s="1"/>
      <c r="S218" s="5">
        <v>419</v>
      </c>
      <c r="T218" s="5">
        <v>521</v>
      </c>
      <c r="U218" s="5">
        <v>599</v>
      </c>
      <c r="V218" s="5">
        <v>482</v>
      </c>
      <c r="W218" s="5">
        <v>608</v>
      </c>
      <c r="X218" s="52">
        <v>699</v>
      </c>
      <c r="Y218" s="56">
        <f t="shared" si="67"/>
        <v>-189</v>
      </c>
      <c r="Z218" s="7">
        <f t="shared" si="68"/>
        <v>-231</v>
      </c>
      <c r="AA218" s="7">
        <f t="shared" si="69"/>
        <v>-257</v>
      </c>
      <c r="AB218" s="7">
        <f t="shared" si="70"/>
        <v>-224</v>
      </c>
      <c r="AC218" s="7">
        <f t="shared" si="71"/>
        <v>-244</v>
      </c>
      <c r="AD218" s="7">
        <f t="shared" si="72"/>
        <v>-281</v>
      </c>
      <c r="BT218" s="12"/>
      <c r="CA218" s="108"/>
    </row>
    <row r="219" spans="1:79" ht="15" hidden="1" customHeight="1" x14ac:dyDescent="0.35">
      <c r="A219" s="42">
        <v>44148</v>
      </c>
      <c r="B219" s="43" t="s">
        <v>44</v>
      </c>
      <c r="C219" s="44">
        <v>23047</v>
      </c>
      <c r="D219" s="44" t="s">
        <v>130</v>
      </c>
      <c r="E219" s="44">
        <v>223962</v>
      </c>
      <c r="F219" s="44" t="s">
        <v>135</v>
      </c>
      <c r="G219" s="44">
        <v>223963</v>
      </c>
      <c r="H219" s="44">
        <v>1</v>
      </c>
      <c r="I219" s="44"/>
      <c r="J219" s="44"/>
      <c r="K219" s="43"/>
      <c r="L219" s="44">
        <v>559</v>
      </c>
      <c r="M219" s="44">
        <v>680</v>
      </c>
      <c r="N219" s="44">
        <v>782</v>
      </c>
      <c r="O219" s="44">
        <v>643</v>
      </c>
      <c r="P219" s="44">
        <v>793</v>
      </c>
      <c r="Q219" s="44">
        <v>912</v>
      </c>
      <c r="R219" s="1"/>
      <c r="S219" s="5">
        <v>419</v>
      </c>
      <c r="T219" s="5">
        <v>521</v>
      </c>
      <c r="U219" s="5">
        <v>599</v>
      </c>
      <c r="V219" s="5">
        <v>482</v>
      </c>
      <c r="W219" s="5">
        <v>608</v>
      </c>
      <c r="X219" s="52">
        <v>699</v>
      </c>
      <c r="Y219" s="56">
        <f t="shared" si="67"/>
        <v>-140</v>
      </c>
      <c r="Z219" s="7">
        <f t="shared" si="68"/>
        <v>-159</v>
      </c>
      <c r="AA219" s="7">
        <f t="shared" si="69"/>
        <v>-183</v>
      </c>
      <c r="AB219" s="7">
        <f t="shared" si="70"/>
        <v>-161</v>
      </c>
      <c r="AC219" s="7">
        <f t="shared" si="71"/>
        <v>-185</v>
      </c>
      <c r="AD219" s="7">
        <f t="shared" si="72"/>
        <v>-213</v>
      </c>
      <c r="BT219" s="12"/>
      <c r="CA219" s="108"/>
    </row>
    <row r="220" spans="1:79" ht="15" hidden="1" customHeight="1" x14ac:dyDescent="0.35">
      <c r="A220" s="42">
        <v>44148</v>
      </c>
      <c r="B220" s="43" t="s">
        <v>44</v>
      </c>
      <c r="C220" s="44">
        <v>23082</v>
      </c>
      <c r="D220" s="44" t="s">
        <v>74</v>
      </c>
      <c r="E220" s="44">
        <v>223991</v>
      </c>
      <c r="F220" s="44" t="s">
        <v>75</v>
      </c>
      <c r="G220" s="44">
        <v>223994</v>
      </c>
      <c r="H220" s="44">
        <v>1</v>
      </c>
      <c r="I220" s="44"/>
      <c r="J220" s="44"/>
      <c r="K220" s="43"/>
      <c r="L220" s="44">
        <v>582</v>
      </c>
      <c r="M220" s="44">
        <v>738</v>
      </c>
      <c r="N220" s="44">
        <v>830</v>
      </c>
      <c r="O220" s="44">
        <v>694</v>
      </c>
      <c r="P220" s="44">
        <v>854</v>
      </c>
      <c r="Q220" s="44">
        <v>961</v>
      </c>
      <c r="R220" s="1"/>
      <c r="S220" s="5">
        <v>559</v>
      </c>
      <c r="T220" s="5">
        <v>680</v>
      </c>
      <c r="U220" s="5">
        <v>782</v>
      </c>
      <c r="V220" s="5">
        <v>643</v>
      </c>
      <c r="W220" s="5">
        <v>793</v>
      </c>
      <c r="X220" s="52">
        <v>912</v>
      </c>
      <c r="Y220" s="56">
        <f t="shared" si="67"/>
        <v>-23</v>
      </c>
      <c r="Z220" s="7">
        <f t="shared" si="68"/>
        <v>-58</v>
      </c>
      <c r="AA220" s="7">
        <f t="shared" si="69"/>
        <v>-48</v>
      </c>
      <c r="AB220" s="7">
        <f t="shared" si="70"/>
        <v>-51</v>
      </c>
      <c r="AC220" s="7">
        <f t="shared" si="71"/>
        <v>-61</v>
      </c>
      <c r="AD220" s="7">
        <f t="shared" si="72"/>
        <v>-49</v>
      </c>
      <c r="BT220" s="12"/>
      <c r="CA220" s="108"/>
    </row>
    <row r="221" spans="1:79" ht="15" hidden="1" customHeight="1" x14ac:dyDescent="0.35">
      <c r="A221" s="42">
        <v>44148</v>
      </c>
      <c r="B221" s="43" t="s">
        <v>44</v>
      </c>
      <c r="C221" s="44" t="s">
        <v>76</v>
      </c>
      <c r="D221" s="44" t="s">
        <v>77</v>
      </c>
      <c r="E221" s="44">
        <v>224014</v>
      </c>
      <c r="F221" s="44" t="s">
        <v>78</v>
      </c>
      <c r="G221" s="44">
        <v>224019</v>
      </c>
      <c r="H221" s="44">
        <v>1</v>
      </c>
      <c r="I221" s="44"/>
      <c r="J221" s="44"/>
      <c r="K221" s="43"/>
      <c r="L221" s="44">
        <v>349</v>
      </c>
      <c r="M221" s="44">
        <v>396</v>
      </c>
      <c r="N221" s="44">
        <v>480</v>
      </c>
      <c r="O221" s="44">
        <v>416</v>
      </c>
      <c r="P221" s="44">
        <v>420</v>
      </c>
      <c r="Q221" s="44">
        <v>480</v>
      </c>
      <c r="R221" s="1"/>
      <c r="S221" s="6">
        <v>392</v>
      </c>
      <c r="T221" s="12">
        <v>396</v>
      </c>
      <c r="U221" s="6">
        <v>532</v>
      </c>
      <c r="V221" s="6">
        <v>420</v>
      </c>
      <c r="W221" s="12">
        <v>420</v>
      </c>
      <c r="X221" s="51">
        <v>532</v>
      </c>
      <c r="Y221" s="56">
        <f t="shared" si="67"/>
        <v>43</v>
      </c>
      <c r="Z221" s="7">
        <f t="shared" si="68"/>
        <v>0</v>
      </c>
      <c r="AA221" s="7">
        <f t="shared" si="69"/>
        <v>52</v>
      </c>
      <c r="AB221" s="7">
        <f t="shared" si="70"/>
        <v>4</v>
      </c>
      <c r="AC221" s="7">
        <f t="shared" si="71"/>
        <v>0</v>
      </c>
      <c r="AD221" s="7">
        <f t="shared" si="72"/>
        <v>52</v>
      </c>
      <c r="BT221" s="12"/>
      <c r="CA221" s="108"/>
    </row>
    <row r="222" spans="1:79" ht="15" hidden="1" customHeight="1" x14ac:dyDescent="0.35">
      <c r="A222" s="42">
        <v>44148</v>
      </c>
      <c r="B222" s="43" t="s">
        <v>44</v>
      </c>
      <c r="C222" s="44" t="s">
        <v>79</v>
      </c>
      <c r="D222" s="44" t="s">
        <v>80</v>
      </c>
      <c r="E222" s="44">
        <v>200018</v>
      </c>
      <c r="F222" s="44" t="s">
        <v>81</v>
      </c>
      <c r="G222" s="44">
        <v>224118</v>
      </c>
      <c r="H222" s="44">
        <v>1</v>
      </c>
      <c r="I222" s="44"/>
      <c r="J222" s="44"/>
      <c r="K222" s="43"/>
      <c r="L222" s="44">
        <v>1296</v>
      </c>
      <c r="M222" s="44">
        <v>1428</v>
      </c>
      <c r="N222" s="44">
        <v>1692</v>
      </c>
      <c r="O222" s="44">
        <v>1476</v>
      </c>
      <c r="P222" s="44">
        <v>1644</v>
      </c>
      <c r="Q222" s="44">
        <v>1884</v>
      </c>
      <c r="R222" s="1"/>
      <c r="S222" s="5">
        <v>796</v>
      </c>
      <c r="T222" s="5">
        <v>796</v>
      </c>
      <c r="U222" s="5">
        <v>835</v>
      </c>
      <c r="V222" s="5">
        <v>796</v>
      </c>
      <c r="W222" s="5">
        <v>796</v>
      </c>
      <c r="X222" s="52">
        <v>835</v>
      </c>
      <c r="Y222" s="56">
        <f t="shared" si="67"/>
        <v>-500</v>
      </c>
      <c r="Z222" s="7">
        <f t="shared" si="68"/>
        <v>-632</v>
      </c>
      <c r="AA222" s="7">
        <f t="shared" si="69"/>
        <v>-857</v>
      </c>
      <c r="AB222" s="7">
        <f t="shared" si="70"/>
        <v>-680</v>
      </c>
      <c r="AC222" s="7">
        <f t="shared" si="71"/>
        <v>-848</v>
      </c>
      <c r="AD222" s="7">
        <f t="shared" si="72"/>
        <v>-1049</v>
      </c>
      <c r="BT222" s="12"/>
      <c r="CA222" s="108"/>
    </row>
    <row r="223" spans="1:79" s="37" customFormat="1" ht="15" hidden="1" customHeight="1" x14ac:dyDescent="0.35">
      <c r="A223" s="9"/>
      <c r="B223" s="9"/>
      <c r="C223" s="10"/>
      <c r="D223" s="10"/>
      <c r="E223" s="10"/>
      <c r="F223" s="47"/>
      <c r="G223" s="24"/>
      <c r="H223" s="25"/>
      <c r="I223" s="36" t="s">
        <v>142</v>
      </c>
      <c r="J223" s="24"/>
      <c r="K223" s="24"/>
      <c r="L223" s="25"/>
      <c r="M223" s="10"/>
      <c r="N223" s="10"/>
      <c r="O223" s="10"/>
      <c r="P223" s="10"/>
      <c r="Q223" s="10"/>
      <c r="R223" s="9"/>
      <c r="S223" s="9"/>
      <c r="T223" s="9"/>
      <c r="U223" s="9"/>
      <c r="V223" s="9"/>
      <c r="W223" s="9"/>
      <c r="X223" s="50"/>
      <c r="Y223" s="57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4"/>
      <c r="AK223" s="4"/>
      <c r="BG223" s="103"/>
      <c r="BH223" s="12"/>
      <c r="BI223" s="12"/>
      <c r="BJ223" s="12"/>
      <c r="BK223" s="12"/>
      <c r="BL223" s="12"/>
      <c r="BM223" s="12"/>
      <c r="BO223" s="12"/>
      <c r="BP223" s="12"/>
      <c r="BQ223" s="12"/>
      <c r="BR223" s="12"/>
      <c r="BS223" s="12"/>
      <c r="BT223" s="12"/>
      <c r="BU223" s="108"/>
      <c r="BV223" s="108"/>
      <c r="BW223" s="108"/>
      <c r="BX223" s="108"/>
      <c r="BY223" s="108"/>
      <c r="BZ223" s="108"/>
      <c r="CA223" s="108"/>
    </row>
    <row r="224" spans="1:79" s="37" customFormat="1" ht="15" hidden="1" customHeight="1" x14ac:dyDescent="0.35">
      <c r="A224" s="22" t="s">
        <v>206</v>
      </c>
      <c r="B224" s="9"/>
      <c r="C224" s="10"/>
      <c r="D224" s="10"/>
      <c r="E224" s="10"/>
      <c r="F224" s="26"/>
      <c r="G224" s="27"/>
      <c r="H224" s="28"/>
      <c r="I224" s="26"/>
      <c r="J224" s="27"/>
      <c r="K224" s="27"/>
      <c r="L224" s="28"/>
      <c r="M224" s="10"/>
      <c r="N224" s="10"/>
      <c r="O224" s="10"/>
      <c r="P224" s="10"/>
      <c r="Q224" s="10"/>
      <c r="R224" s="9"/>
      <c r="S224" s="9"/>
      <c r="T224" s="9"/>
      <c r="U224" s="9"/>
      <c r="V224" s="9"/>
      <c r="W224" s="9"/>
      <c r="X224" s="50"/>
      <c r="Y224" s="57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4"/>
      <c r="AK224" s="4"/>
      <c r="BG224" s="103"/>
      <c r="BH224" s="12"/>
      <c r="BI224" s="12"/>
      <c r="BJ224" s="12"/>
      <c r="BK224" s="12"/>
      <c r="BL224" s="12"/>
      <c r="BM224" s="12"/>
      <c r="BO224" s="12"/>
      <c r="BP224" s="12"/>
      <c r="BQ224" s="12"/>
      <c r="BR224" s="12"/>
      <c r="BS224" s="12"/>
      <c r="BT224" s="12"/>
      <c r="BU224" s="108"/>
      <c r="BV224" s="108"/>
      <c r="BW224" s="108"/>
      <c r="BX224" s="108"/>
      <c r="BY224" s="108"/>
      <c r="BZ224" s="108"/>
      <c r="CA224" s="108"/>
    </row>
    <row r="225" spans="1:79" s="33" customFormat="1" ht="15" hidden="1" customHeight="1" x14ac:dyDescent="0.35">
      <c r="A225" s="76">
        <v>44096</v>
      </c>
      <c r="B225" s="72" t="s">
        <v>17</v>
      </c>
      <c r="C225" s="74">
        <v>1401</v>
      </c>
      <c r="D225" s="74" t="s">
        <v>18</v>
      </c>
      <c r="E225" s="74">
        <v>228110</v>
      </c>
      <c r="F225" s="74" t="s">
        <v>19</v>
      </c>
      <c r="G225" s="74">
        <v>228197</v>
      </c>
      <c r="H225" s="74">
        <v>1</v>
      </c>
      <c r="I225" s="74"/>
      <c r="J225" s="74"/>
      <c r="K225" s="72"/>
      <c r="L225" s="74">
        <v>198</v>
      </c>
      <c r="M225" s="74">
        <v>218</v>
      </c>
      <c r="N225" s="74">
        <v>251</v>
      </c>
      <c r="O225" s="74">
        <v>244</v>
      </c>
      <c r="P225" s="74">
        <v>280</v>
      </c>
      <c r="Q225" s="74">
        <v>322</v>
      </c>
      <c r="R225" s="1"/>
      <c r="S225" s="5">
        <v>150</v>
      </c>
      <c r="T225" s="7">
        <v>218</v>
      </c>
      <c r="U225" s="7">
        <v>251</v>
      </c>
      <c r="V225" s="5">
        <v>208</v>
      </c>
      <c r="W225" s="7">
        <v>280</v>
      </c>
      <c r="X225" s="49">
        <v>322</v>
      </c>
      <c r="Y225" s="56">
        <f t="shared" ref="Y225:Y288" si="73">S225-L225</f>
        <v>-48</v>
      </c>
      <c r="Z225" s="7">
        <f t="shared" ref="Z225:Z288" si="74">T225-M225</f>
        <v>0</v>
      </c>
      <c r="AA225" s="7">
        <f t="shared" ref="AA225:AA288" si="75">U225-N225</f>
        <v>0</v>
      </c>
      <c r="AB225" s="7">
        <f t="shared" ref="AB225:AB288" si="76">V225-O225</f>
        <v>-36</v>
      </c>
      <c r="AC225" s="7">
        <f t="shared" ref="AC225:AC288" si="77">W225-P225</f>
        <v>0</v>
      </c>
      <c r="AD225" s="7">
        <f t="shared" ref="AD225:AD288" si="78">X225-Q225</f>
        <v>0</v>
      </c>
      <c r="AI225" s="67" t="b">
        <f>(U225/T225)&gt;=1.03</f>
        <v>1</v>
      </c>
      <c r="AJ225" s="67" t="b">
        <f>(X225/W225)&gt;=1.03</f>
        <v>1</v>
      </c>
      <c r="AK225" s="33" t="b">
        <f>OR(NOT(AI225),NOT(AJ225))</f>
        <v>0</v>
      </c>
      <c r="BG225" s="103"/>
      <c r="BH225" s="12"/>
      <c r="BI225" s="12"/>
      <c r="BJ225" s="12"/>
      <c r="BK225" s="12"/>
      <c r="BL225" s="12"/>
      <c r="BM225" s="12"/>
      <c r="BO225" s="12"/>
      <c r="BP225" s="12"/>
      <c r="BQ225" s="12"/>
      <c r="BR225" s="12"/>
      <c r="BS225" s="12"/>
      <c r="BT225" s="12"/>
      <c r="BU225" s="108"/>
      <c r="BV225" s="108"/>
      <c r="BW225" s="108"/>
      <c r="BX225" s="108"/>
      <c r="BY225" s="108"/>
      <c r="BZ225" s="108"/>
      <c r="CA225" s="108"/>
    </row>
    <row r="226" spans="1:79" s="33" customFormat="1" ht="15" hidden="1" customHeight="1" x14ac:dyDescent="0.35">
      <c r="A226" s="76">
        <v>44096</v>
      </c>
      <c r="B226" s="72" t="s">
        <v>17</v>
      </c>
      <c r="C226" s="74">
        <v>1404</v>
      </c>
      <c r="D226" s="74" t="s">
        <v>20</v>
      </c>
      <c r="E226" s="74">
        <v>228500</v>
      </c>
      <c r="F226" s="74" t="s">
        <v>24</v>
      </c>
      <c r="G226" s="74">
        <v>228404</v>
      </c>
      <c r="H226" s="74">
        <v>1</v>
      </c>
      <c r="I226" s="74"/>
      <c r="J226" s="74"/>
      <c r="K226" s="72"/>
      <c r="L226" s="74">
        <v>315</v>
      </c>
      <c r="M226" s="74">
        <v>400</v>
      </c>
      <c r="N226" s="74">
        <v>460</v>
      </c>
      <c r="O226" s="74">
        <v>378</v>
      </c>
      <c r="P226" s="74">
        <v>463</v>
      </c>
      <c r="Q226" s="74">
        <v>486</v>
      </c>
      <c r="R226" s="1"/>
      <c r="S226" s="7">
        <v>315</v>
      </c>
      <c r="T226" s="7">
        <v>400</v>
      </c>
      <c r="U226" s="7">
        <v>460</v>
      </c>
      <c r="V226" s="7">
        <v>378</v>
      </c>
      <c r="W226" s="38">
        <v>467</v>
      </c>
      <c r="X226" s="39">
        <v>537</v>
      </c>
      <c r="Y226" s="56">
        <f t="shared" si="73"/>
        <v>0</v>
      </c>
      <c r="Z226" s="7">
        <f t="shared" si="74"/>
        <v>0</v>
      </c>
      <c r="AA226" s="7">
        <f t="shared" si="75"/>
        <v>0</v>
      </c>
      <c r="AB226" s="7">
        <f t="shared" si="76"/>
        <v>0</v>
      </c>
      <c r="AC226" s="7">
        <f t="shared" si="77"/>
        <v>4</v>
      </c>
      <c r="AD226" s="7">
        <f t="shared" si="78"/>
        <v>51</v>
      </c>
      <c r="AI226" s="67" t="b">
        <f t="shared" ref="AI226:AI289" si="79">(U226/T226)&gt;=1.03</f>
        <v>1</v>
      </c>
      <c r="AJ226" s="67" t="b">
        <f t="shared" ref="AJ226:AJ289" si="80">(X226/W226)&gt;=1.03</f>
        <v>1</v>
      </c>
      <c r="AK226" s="67" t="b">
        <f t="shared" ref="AK226:AK289" si="81">OR(NOT(AI226),NOT(AJ226))</f>
        <v>0</v>
      </c>
      <c r="BG226" s="103"/>
      <c r="BH226" s="12"/>
      <c r="BI226" s="12"/>
      <c r="BJ226" s="12"/>
      <c r="BK226" s="12"/>
      <c r="BL226" s="12"/>
      <c r="BM226" s="12"/>
      <c r="BO226" s="12"/>
      <c r="BP226" s="12"/>
      <c r="BQ226" s="12"/>
      <c r="BR226" s="12"/>
      <c r="BS226" s="12"/>
      <c r="BT226" s="12"/>
      <c r="BU226" s="108"/>
      <c r="BV226" s="108"/>
      <c r="BW226" s="108"/>
      <c r="BX226" s="108"/>
      <c r="BY226" s="108"/>
      <c r="BZ226" s="108"/>
      <c r="CA226" s="108"/>
    </row>
    <row r="227" spans="1:79" ht="15" hidden="1" customHeight="1" x14ac:dyDescent="0.35">
      <c r="A227" s="76">
        <v>44096</v>
      </c>
      <c r="B227" s="72" t="s">
        <v>17</v>
      </c>
      <c r="C227" s="74">
        <v>1405</v>
      </c>
      <c r="D227" s="74" t="s">
        <v>89</v>
      </c>
      <c r="E227" s="74">
        <v>228314</v>
      </c>
      <c r="F227" s="74" t="s">
        <v>144</v>
      </c>
      <c r="G227" s="74">
        <v>228211</v>
      </c>
      <c r="H227" s="74">
        <v>1</v>
      </c>
      <c r="I227" s="74"/>
      <c r="J227" s="74"/>
      <c r="K227" s="72"/>
      <c r="L227" s="74">
        <v>390</v>
      </c>
      <c r="M227" s="74">
        <v>478</v>
      </c>
      <c r="N227" s="74">
        <v>549</v>
      </c>
      <c r="O227" s="74">
        <v>449</v>
      </c>
      <c r="P227" s="74">
        <v>478</v>
      </c>
      <c r="Q227" s="74">
        <v>549</v>
      </c>
      <c r="R227" s="1"/>
      <c r="S227" s="5">
        <v>380</v>
      </c>
      <c r="T227" s="5">
        <v>445</v>
      </c>
      <c r="U227" s="5">
        <v>512</v>
      </c>
      <c r="V227" s="5">
        <v>434</v>
      </c>
      <c r="W227" s="7">
        <v>478</v>
      </c>
      <c r="X227" s="49">
        <v>549</v>
      </c>
      <c r="Y227" s="56">
        <f t="shared" si="73"/>
        <v>-10</v>
      </c>
      <c r="Z227" s="7">
        <f t="shared" si="74"/>
        <v>-33</v>
      </c>
      <c r="AA227" s="7">
        <f t="shared" si="75"/>
        <v>-37</v>
      </c>
      <c r="AB227" s="7">
        <f t="shared" si="76"/>
        <v>-15</v>
      </c>
      <c r="AC227" s="7">
        <f t="shared" si="77"/>
        <v>0</v>
      </c>
      <c r="AD227" s="7">
        <f t="shared" si="78"/>
        <v>0</v>
      </c>
      <c r="AI227" s="67" t="b">
        <f t="shared" si="79"/>
        <v>1</v>
      </c>
      <c r="AJ227" s="67" t="b">
        <f t="shared" si="80"/>
        <v>1</v>
      </c>
      <c r="AK227" s="67" t="b">
        <f t="shared" si="81"/>
        <v>0</v>
      </c>
      <c r="BT227" s="12"/>
      <c r="CA227" s="108"/>
    </row>
    <row r="228" spans="1:79" ht="15" hidden="1" customHeight="1" x14ac:dyDescent="0.35">
      <c r="A228" s="76">
        <v>44202</v>
      </c>
      <c r="B228" s="72" t="s">
        <v>17</v>
      </c>
      <c r="C228" s="74">
        <v>1406</v>
      </c>
      <c r="D228" s="74" t="s">
        <v>144</v>
      </c>
      <c r="E228" s="74">
        <v>228211</v>
      </c>
      <c r="F228" s="74" t="s">
        <v>310</v>
      </c>
      <c r="G228" s="74">
        <v>939930</v>
      </c>
      <c r="H228" s="74">
        <v>1</v>
      </c>
      <c r="I228" s="74"/>
      <c r="J228" s="74"/>
      <c r="K228" s="72"/>
      <c r="L228" s="74">
        <v>390</v>
      </c>
      <c r="M228" s="74">
        <v>478</v>
      </c>
      <c r="N228" s="74">
        <v>549</v>
      </c>
      <c r="O228" s="74">
        <v>449</v>
      </c>
      <c r="P228" s="74">
        <v>478</v>
      </c>
      <c r="Q228" s="74">
        <v>549</v>
      </c>
      <c r="R228" s="1"/>
      <c r="S228" s="38">
        <v>392</v>
      </c>
      <c r="T228" s="7">
        <v>478</v>
      </c>
      <c r="U228" s="5">
        <v>540</v>
      </c>
      <c r="V228" s="38">
        <v>451</v>
      </c>
      <c r="W228" s="7">
        <v>478</v>
      </c>
      <c r="X228" s="49">
        <v>549</v>
      </c>
      <c r="Y228" s="56">
        <f t="shared" si="73"/>
        <v>2</v>
      </c>
      <c r="Z228" s="7">
        <f t="shared" si="74"/>
        <v>0</v>
      </c>
      <c r="AA228" s="7">
        <f t="shared" si="75"/>
        <v>-9</v>
      </c>
      <c r="AB228" s="7">
        <f t="shared" si="76"/>
        <v>2</v>
      </c>
      <c r="AC228" s="7">
        <f t="shared" si="77"/>
        <v>0</v>
      </c>
      <c r="AD228" s="7">
        <f t="shared" si="78"/>
        <v>0</v>
      </c>
      <c r="AI228" s="67" t="b">
        <f t="shared" si="79"/>
        <v>1</v>
      </c>
      <c r="AJ228" s="67" t="b">
        <f t="shared" si="80"/>
        <v>1</v>
      </c>
      <c r="AK228" s="67" t="b">
        <f t="shared" si="81"/>
        <v>0</v>
      </c>
      <c r="BT228" s="12"/>
      <c r="CA228" s="108"/>
    </row>
    <row r="229" spans="1:79" ht="15" hidden="1" customHeight="1" x14ac:dyDescent="0.35">
      <c r="A229" s="76">
        <v>44202</v>
      </c>
      <c r="B229" s="72" t="s">
        <v>17</v>
      </c>
      <c r="C229" s="74">
        <v>1406</v>
      </c>
      <c r="D229" s="74" t="s">
        <v>20</v>
      </c>
      <c r="E229" s="74">
        <v>228500</v>
      </c>
      <c r="F229" s="74" t="s">
        <v>310</v>
      </c>
      <c r="G229" s="74">
        <v>939930</v>
      </c>
      <c r="H229" s="74">
        <v>1</v>
      </c>
      <c r="I229" s="74"/>
      <c r="J229" s="74"/>
      <c r="K229" s="72"/>
      <c r="L229" s="74">
        <v>390</v>
      </c>
      <c r="M229" s="74">
        <v>478</v>
      </c>
      <c r="N229" s="74">
        <v>549</v>
      </c>
      <c r="O229" s="74">
        <v>449</v>
      </c>
      <c r="P229" s="74">
        <v>478</v>
      </c>
      <c r="Q229" s="74">
        <v>549</v>
      </c>
      <c r="R229" s="1"/>
      <c r="S229" s="38">
        <v>392</v>
      </c>
      <c r="T229" s="7">
        <v>478</v>
      </c>
      <c r="U229" s="5">
        <v>540</v>
      </c>
      <c r="V229" s="38">
        <v>451</v>
      </c>
      <c r="W229" s="7">
        <v>478</v>
      </c>
      <c r="X229" s="49">
        <v>549</v>
      </c>
      <c r="Y229" s="56">
        <f t="shared" si="73"/>
        <v>2</v>
      </c>
      <c r="Z229" s="7">
        <f t="shared" si="74"/>
        <v>0</v>
      </c>
      <c r="AA229" s="7">
        <f t="shared" si="75"/>
        <v>-9</v>
      </c>
      <c r="AB229" s="7">
        <f t="shared" si="76"/>
        <v>2</v>
      </c>
      <c r="AC229" s="7">
        <f t="shared" si="77"/>
        <v>0</v>
      </c>
      <c r="AD229" s="7">
        <f t="shared" si="78"/>
        <v>0</v>
      </c>
      <c r="AI229" s="67" t="b">
        <f t="shared" si="79"/>
        <v>1</v>
      </c>
      <c r="AJ229" s="67" t="b">
        <f t="shared" si="80"/>
        <v>1</v>
      </c>
      <c r="AK229" s="67" t="b">
        <f t="shared" si="81"/>
        <v>0</v>
      </c>
      <c r="BT229" s="12"/>
      <c r="CA229" s="108"/>
    </row>
    <row r="230" spans="1:79" ht="15" hidden="1" customHeight="1" x14ac:dyDescent="0.35">
      <c r="A230" s="76">
        <v>44096</v>
      </c>
      <c r="B230" s="72" t="s">
        <v>17</v>
      </c>
      <c r="C230" s="74">
        <v>1409</v>
      </c>
      <c r="D230" s="74" t="s">
        <v>90</v>
      </c>
      <c r="E230" s="74">
        <v>228500</v>
      </c>
      <c r="F230" s="74" t="s">
        <v>20</v>
      </c>
      <c r="G230" s="74">
        <v>228502</v>
      </c>
      <c r="H230" s="74">
        <v>1</v>
      </c>
      <c r="I230" s="74"/>
      <c r="J230" s="74"/>
      <c r="K230" s="72"/>
      <c r="L230" s="74">
        <v>390</v>
      </c>
      <c r="M230" s="74">
        <v>478</v>
      </c>
      <c r="N230" s="74">
        <v>549</v>
      </c>
      <c r="O230" s="74">
        <v>449</v>
      </c>
      <c r="P230" s="74">
        <v>478</v>
      </c>
      <c r="Q230" s="74">
        <v>549</v>
      </c>
      <c r="R230" s="1"/>
      <c r="S230" s="38">
        <v>392</v>
      </c>
      <c r="T230" s="7">
        <v>478</v>
      </c>
      <c r="U230" s="5">
        <v>540</v>
      </c>
      <c r="V230" s="38">
        <v>451</v>
      </c>
      <c r="W230" s="7">
        <v>478</v>
      </c>
      <c r="X230" s="49">
        <v>549</v>
      </c>
      <c r="Y230" s="56">
        <f t="shared" si="73"/>
        <v>2</v>
      </c>
      <c r="Z230" s="7">
        <f t="shared" si="74"/>
        <v>0</v>
      </c>
      <c r="AA230" s="7">
        <f t="shared" si="75"/>
        <v>-9</v>
      </c>
      <c r="AB230" s="7">
        <f t="shared" si="76"/>
        <v>2</v>
      </c>
      <c r="AC230" s="7">
        <f t="shared" si="77"/>
        <v>0</v>
      </c>
      <c r="AD230" s="7">
        <f t="shared" si="78"/>
        <v>0</v>
      </c>
      <c r="AI230" s="67" t="b">
        <f t="shared" si="79"/>
        <v>1</v>
      </c>
      <c r="AJ230" s="67" t="b">
        <f t="shared" si="80"/>
        <v>1</v>
      </c>
      <c r="AK230" s="67" t="b">
        <f t="shared" si="81"/>
        <v>0</v>
      </c>
      <c r="BT230" s="12"/>
      <c r="CA230" s="108"/>
    </row>
    <row r="231" spans="1:79" ht="15" hidden="1" customHeight="1" x14ac:dyDescent="0.35">
      <c r="A231" s="76">
        <v>44202</v>
      </c>
      <c r="B231" s="72" t="s">
        <v>17</v>
      </c>
      <c r="C231" s="74">
        <v>1410</v>
      </c>
      <c r="D231" s="74" t="s">
        <v>20</v>
      </c>
      <c r="E231" s="74">
        <v>228500</v>
      </c>
      <c r="F231" s="74" t="s">
        <v>93</v>
      </c>
      <c r="G231" s="74">
        <v>228482</v>
      </c>
      <c r="H231" s="74">
        <v>1</v>
      </c>
      <c r="I231" s="74"/>
      <c r="J231" s="74"/>
      <c r="K231" s="72"/>
      <c r="L231" s="74">
        <v>390</v>
      </c>
      <c r="M231" s="74">
        <v>478</v>
      </c>
      <c r="N231" s="74">
        <v>549</v>
      </c>
      <c r="O231" s="74">
        <v>449</v>
      </c>
      <c r="P231" s="74">
        <v>478</v>
      </c>
      <c r="Q231" s="74">
        <v>549</v>
      </c>
      <c r="R231" s="1"/>
      <c r="S231" s="38">
        <v>392</v>
      </c>
      <c r="T231" s="7">
        <v>478</v>
      </c>
      <c r="U231" s="5">
        <v>540</v>
      </c>
      <c r="V231" s="38">
        <v>451</v>
      </c>
      <c r="W231" s="7">
        <v>478</v>
      </c>
      <c r="X231" s="49">
        <v>549</v>
      </c>
      <c r="Y231" s="56">
        <f t="shared" si="73"/>
        <v>2</v>
      </c>
      <c r="Z231" s="7">
        <f t="shared" si="74"/>
        <v>0</v>
      </c>
      <c r="AA231" s="7">
        <f t="shared" si="75"/>
        <v>-9</v>
      </c>
      <c r="AB231" s="7">
        <f t="shared" si="76"/>
        <v>2</v>
      </c>
      <c r="AC231" s="7">
        <f t="shared" si="77"/>
        <v>0</v>
      </c>
      <c r="AD231" s="7">
        <f t="shared" si="78"/>
        <v>0</v>
      </c>
      <c r="AI231" s="67" t="b">
        <f t="shared" si="79"/>
        <v>1</v>
      </c>
      <c r="AJ231" s="67" t="b">
        <f t="shared" si="80"/>
        <v>1</v>
      </c>
      <c r="AK231" s="67" t="b">
        <f t="shared" si="81"/>
        <v>0</v>
      </c>
      <c r="BT231" s="12"/>
      <c r="CA231" s="108"/>
    </row>
    <row r="232" spans="1:79" ht="15" hidden="1" customHeight="1" x14ac:dyDescent="0.35">
      <c r="A232" s="71">
        <v>44200</v>
      </c>
      <c r="B232" s="72" t="s">
        <v>17</v>
      </c>
      <c r="C232" s="74">
        <v>1413</v>
      </c>
      <c r="D232" s="74" t="s">
        <v>243</v>
      </c>
      <c r="E232" s="74">
        <v>228111</v>
      </c>
      <c r="F232" s="74" t="s">
        <v>247</v>
      </c>
      <c r="G232" s="74">
        <v>228112</v>
      </c>
      <c r="H232" s="74">
        <v>1</v>
      </c>
      <c r="I232" s="74"/>
      <c r="J232" s="74"/>
      <c r="K232" s="72"/>
      <c r="L232" s="74">
        <v>199</v>
      </c>
      <c r="M232" s="74">
        <v>261</v>
      </c>
      <c r="N232" s="74">
        <v>300</v>
      </c>
      <c r="O232" s="74">
        <v>238</v>
      </c>
      <c r="P232" s="74">
        <v>305</v>
      </c>
      <c r="Q232" s="74">
        <v>350</v>
      </c>
      <c r="R232" s="1"/>
      <c r="S232" s="5">
        <v>198</v>
      </c>
      <c r="T232" s="7">
        <v>261</v>
      </c>
      <c r="U232" s="7">
        <v>300</v>
      </c>
      <c r="V232" s="7">
        <v>238</v>
      </c>
      <c r="W232" s="7">
        <v>305</v>
      </c>
      <c r="X232" s="39">
        <v>351</v>
      </c>
      <c r="Y232" s="56">
        <f t="shared" si="73"/>
        <v>-1</v>
      </c>
      <c r="Z232" s="7">
        <f t="shared" si="74"/>
        <v>0</v>
      </c>
      <c r="AA232" s="7">
        <f t="shared" si="75"/>
        <v>0</v>
      </c>
      <c r="AB232" s="7">
        <f t="shared" si="76"/>
        <v>0</v>
      </c>
      <c r="AC232" s="7">
        <f t="shared" si="77"/>
        <v>0</v>
      </c>
      <c r="AD232" s="7">
        <f t="shared" si="78"/>
        <v>1</v>
      </c>
      <c r="AI232" s="67" t="b">
        <f t="shared" si="79"/>
        <v>1</v>
      </c>
      <c r="AJ232" s="67" t="b">
        <f t="shared" si="80"/>
        <v>1</v>
      </c>
      <c r="AK232" s="67" t="b">
        <f t="shared" si="81"/>
        <v>0</v>
      </c>
      <c r="BT232" s="12"/>
      <c r="CA232" s="108"/>
    </row>
    <row r="233" spans="1:79" ht="15" hidden="1" customHeight="1" x14ac:dyDescent="0.35">
      <c r="A233" s="71">
        <v>44200</v>
      </c>
      <c r="B233" s="72" t="s">
        <v>17</v>
      </c>
      <c r="C233" s="74">
        <v>1414</v>
      </c>
      <c r="D233" s="74" t="s">
        <v>248</v>
      </c>
      <c r="E233" s="74">
        <v>228254</v>
      </c>
      <c r="F233" s="74" t="s">
        <v>249</v>
      </c>
      <c r="G233" s="74">
        <v>228709</v>
      </c>
      <c r="H233" s="74">
        <v>1</v>
      </c>
      <c r="I233" s="74"/>
      <c r="J233" s="74"/>
      <c r="K233" s="72"/>
      <c r="L233" s="74">
        <v>390</v>
      </c>
      <c r="M233" s="74">
        <v>478</v>
      </c>
      <c r="N233" s="74">
        <v>549</v>
      </c>
      <c r="O233" s="74">
        <v>451</v>
      </c>
      <c r="P233" s="74">
        <v>478</v>
      </c>
      <c r="Q233" s="74">
        <v>549</v>
      </c>
      <c r="R233" s="1"/>
      <c r="S233" s="38">
        <v>392</v>
      </c>
      <c r="T233" s="7">
        <v>478</v>
      </c>
      <c r="U233" s="5">
        <v>540</v>
      </c>
      <c r="V233" s="7">
        <v>451</v>
      </c>
      <c r="W233" s="7">
        <v>478</v>
      </c>
      <c r="X233" s="49">
        <v>549</v>
      </c>
      <c r="Y233" s="56">
        <f t="shared" si="73"/>
        <v>2</v>
      </c>
      <c r="Z233" s="7">
        <f t="shared" si="74"/>
        <v>0</v>
      </c>
      <c r="AA233" s="7">
        <f t="shared" si="75"/>
        <v>-9</v>
      </c>
      <c r="AB233" s="7">
        <f t="shared" si="76"/>
        <v>0</v>
      </c>
      <c r="AC233" s="7">
        <f t="shared" si="77"/>
        <v>0</v>
      </c>
      <c r="AD233" s="7">
        <f t="shared" si="78"/>
        <v>0</v>
      </c>
      <c r="AI233" s="67" t="b">
        <f t="shared" si="79"/>
        <v>1</v>
      </c>
      <c r="AJ233" s="67" t="b">
        <f t="shared" si="80"/>
        <v>1</v>
      </c>
      <c r="AK233" s="67" t="b">
        <f t="shared" si="81"/>
        <v>0</v>
      </c>
      <c r="BT233" s="12"/>
      <c r="CA233" s="108"/>
    </row>
    <row r="234" spans="1:79" ht="15" hidden="1" customHeight="1" x14ac:dyDescent="0.35">
      <c r="A234" s="76">
        <v>44096</v>
      </c>
      <c r="B234" s="72" t="s">
        <v>17</v>
      </c>
      <c r="C234" s="74">
        <v>1415</v>
      </c>
      <c r="D234" s="74" t="s">
        <v>91</v>
      </c>
      <c r="E234" s="74">
        <v>228262</v>
      </c>
      <c r="F234" s="74" t="s">
        <v>145</v>
      </c>
      <c r="G234" s="74">
        <v>228253</v>
      </c>
      <c r="H234" s="74">
        <v>1</v>
      </c>
      <c r="I234" s="74"/>
      <c r="J234" s="74"/>
      <c r="K234" s="72"/>
      <c r="L234" s="74">
        <v>390</v>
      </c>
      <c r="M234" s="74">
        <v>478</v>
      </c>
      <c r="N234" s="74">
        <v>549</v>
      </c>
      <c r="O234" s="74">
        <v>449</v>
      </c>
      <c r="P234" s="74">
        <v>478</v>
      </c>
      <c r="Q234" s="74">
        <v>549</v>
      </c>
      <c r="R234" s="1"/>
      <c r="S234" s="38">
        <v>392</v>
      </c>
      <c r="T234" s="7">
        <v>478</v>
      </c>
      <c r="U234" s="5">
        <v>540</v>
      </c>
      <c r="V234" s="5">
        <v>448</v>
      </c>
      <c r="W234" s="7">
        <v>478</v>
      </c>
      <c r="X234" s="49">
        <v>549</v>
      </c>
      <c r="Y234" s="56">
        <f t="shared" si="73"/>
        <v>2</v>
      </c>
      <c r="Z234" s="7">
        <f t="shared" si="74"/>
        <v>0</v>
      </c>
      <c r="AA234" s="7">
        <f t="shared" si="75"/>
        <v>-9</v>
      </c>
      <c r="AB234" s="7">
        <f t="shared" si="76"/>
        <v>-1</v>
      </c>
      <c r="AC234" s="7">
        <f t="shared" si="77"/>
        <v>0</v>
      </c>
      <c r="AD234" s="7">
        <f t="shared" si="78"/>
        <v>0</v>
      </c>
      <c r="AI234" s="67" t="b">
        <f t="shared" si="79"/>
        <v>1</v>
      </c>
      <c r="AJ234" s="67" t="b">
        <f t="shared" si="80"/>
        <v>1</v>
      </c>
      <c r="AK234" s="67" t="b">
        <f t="shared" si="81"/>
        <v>0</v>
      </c>
      <c r="BT234" s="12"/>
      <c r="CA234" s="108"/>
    </row>
    <row r="235" spans="1:79" ht="15" hidden="1" customHeight="1" x14ac:dyDescent="0.35">
      <c r="A235" s="76">
        <v>44096</v>
      </c>
      <c r="B235" s="72" t="s">
        <v>17</v>
      </c>
      <c r="C235" s="74">
        <v>1416</v>
      </c>
      <c r="D235" s="74" t="s">
        <v>91</v>
      </c>
      <c r="E235" s="74">
        <v>228262</v>
      </c>
      <c r="F235" s="74" t="s">
        <v>92</v>
      </c>
      <c r="G235" s="74">
        <v>228210</v>
      </c>
      <c r="H235" s="74">
        <v>1</v>
      </c>
      <c r="I235" s="74"/>
      <c r="J235" s="74"/>
      <c r="K235" s="72"/>
      <c r="L235" s="74">
        <v>390</v>
      </c>
      <c r="M235" s="74">
        <v>478</v>
      </c>
      <c r="N235" s="74">
        <v>549</v>
      </c>
      <c r="O235" s="74">
        <v>449</v>
      </c>
      <c r="P235" s="74">
        <v>478</v>
      </c>
      <c r="Q235" s="74">
        <v>549</v>
      </c>
      <c r="R235" s="1"/>
      <c r="S235" s="38">
        <v>392</v>
      </c>
      <c r="T235" s="7">
        <v>478</v>
      </c>
      <c r="U235" s="5">
        <v>540</v>
      </c>
      <c r="V235" s="5">
        <v>448</v>
      </c>
      <c r="W235" s="7">
        <v>478</v>
      </c>
      <c r="X235" s="49">
        <v>549</v>
      </c>
      <c r="Y235" s="56">
        <f t="shared" si="73"/>
        <v>2</v>
      </c>
      <c r="Z235" s="7">
        <f t="shared" si="74"/>
        <v>0</v>
      </c>
      <c r="AA235" s="7">
        <f t="shared" si="75"/>
        <v>-9</v>
      </c>
      <c r="AB235" s="7">
        <f t="shared" si="76"/>
        <v>-1</v>
      </c>
      <c r="AC235" s="7">
        <f t="shared" si="77"/>
        <v>0</v>
      </c>
      <c r="AD235" s="7">
        <f t="shared" si="78"/>
        <v>0</v>
      </c>
      <c r="AI235" s="67" t="b">
        <f t="shared" si="79"/>
        <v>1</v>
      </c>
      <c r="AJ235" s="67" t="b">
        <f t="shared" si="80"/>
        <v>1</v>
      </c>
      <c r="AK235" s="67" t="b">
        <f t="shared" si="81"/>
        <v>0</v>
      </c>
      <c r="BT235" s="12"/>
      <c r="CA235" s="108"/>
    </row>
    <row r="236" spans="1:79" ht="15" hidden="1" customHeight="1" x14ac:dyDescent="0.35">
      <c r="A236" s="71">
        <v>44200</v>
      </c>
      <c r="B236" s="72" t="s">
        <v>17</v>
      </c>
      <c r="C236" s="74">
        <v>1417</v>
      </c>
      <c r="D236" s="74" t="s">
        <v>250</v>
      </c>
      <c r="E236" s="74">
        <v>228216</v>
      </c>
      <c r="F236" s="74" t="s">
        <v>244</v>
      </c>
      <c r="G236" s="74">
        <v>228107</v>
      </c>
      <c r="H236" s="74">
        <v>1</v>
      </c>
      <c r="I236" s="74"/>
      <c r="J236" s="74"/>
      <c r="K236" s="72"/>
      <c r="L236" s="74">
        <v>381</v>
      </c>
      <c r="M236" s="74">
        <v>445</v>
      </c>
      <c r="N236" s="74">
        <v>512</v>
      </c>
      <c r="O236" s="74">
        <v>434</v>
      </c>
      <c r="P236" s="74">
        <v>478</v>
      </c>
      <c r="Q236" s="74">
        <v>549</v>
      </c>
      <c r="R236" s="1"/>
      <c r="S236" s="5">
        <v>380</v>
      </c>
      <c r="T236" s="7">
        <v>445</v>
      </c>
      <c r="U236" s="7">
        <v>512</v>
      </c>
      <c r="V236" s="7">
        <v>434</v>
      </c>
      <c r="W236" s="7">
        <v>478</v>
      </c>
      <c r="X236" s="49">
        <v>549</v>
      </c>
      <c r="Y236" s="56">
        <f t="shared" si="73"/>
        <v>-1</v>
      </c>
      <c r="Z236" s="7">
        <f t="shared" si="74"/>
        <v>0</v>
      </c>
      <c r="AA236" s="7">
        <f t="shared" si="75"/>
        <v>0</v>
      </c>
      <c r="AB236" s="7">
        <f t="shared" si="76"/>
        <v>0</v>
      </c>
      <c r="AC236" s="7">
        <f t="shared" si="77"/>
        <v>0</v>
      </c>
      <c r="AD236" s="7">
        <f t="shared" si="78"/>
        <v>0</v>
      </c>
      <c r="AI236" s="67" t="b">
        <f t="shared" si="79"/>
        <v>1</v>
      </c>
      <c r="AJ236" s="67" t="b">
        <f t="shared" si="80"/>
        <v>1</v>
      </c>
      <c r="AK236" s="67" t="b">
        <f t="shared" si="81"/>
        <v>0</v>
      </c>
      <c r="BT236" s="12"/>
      <c r="CA236" s="108"/>
    </row>
    <row r="237" spans="1:79" ht="15" hidden="1" customHeight="1" x14ac:dyDescent="0.35">
      <c r="A237" s="76">
        <v>44096</v>
      </c>
      <c r="B237" s="72" t="s">
        <v>17</v>
      </c>
      <c r="C237" s="74">
        <v>1418</v>
      </c>
      <c r="D237" s="74" t="s">
        <v>21</v>
      </c>
      <c r="E237" s="74">
        <v>227913</v>
      </c>
      <c r="F237" s="74" t="s">
        <v>146</v>
      </c>
      <c r="G237" s="74">
        <v>227902</v>
      </c>
      <c r="H237" s="74">
        <v>1</v>
      </c>
      <c r="I237" s="74"/>
      <c r="J237" s="74"/>
      <c r="K237" s="72"/>
      <c r="L237" s="74">
        <v>390</v>
      </c>
      <c r="M237" s="74">
        <v>478</v>
      </c>
      <c r="N237" s="74">
        <v>549</v>
      </c>
      <c r="O237" s="74">
        <v>449</v>
      </c>
      <c r="P237" s="74">
        <v>478</v>
      </c>
      <c r="Q237" s="74">
        <v>549</v>
      </c>
      <c r="R237" s="1"/>
      <c r="S237" s="5">
        <v>377</v>
      </c>
      <c r="T237" s="7">
        <v>478</v>
      </c>
      <c r="U237" s="7">
        <v>549</v>
      </c>
      <c r="V237" s="38">
        <v>451</v>
      </c>
      <c r="W237" s="7">
        <v>478</v>
      </c>
      <c r="X237" s="49">
        <v>549</v>
      </c>
      <c r="Y237" s="56">
        <f t="shared" si="73"/>
        <v>-13</v>
      </c>
      <c r="Z237" s="7">
        <f t="shared" si="74"/>
        <v>0</v>
      </c>
      <c r="AA237" s="7">
        <f t="shared" si="75"/>
        <v>0</v>
      </c>
      <c r="AB237" s="7">
        <f t="shared" si="76"/>
        <v>2</v>
      </c>
      <c r="AC237" s="7">
        <f t="shared" si="77"/>
        <v>0</v>
      </c>
      <c r="AD237" s="7">
        <f t="shared" si="78"/>
        <v>0</v>
      </c>
      <c r="AI237" s="67" t="b">
        <f t="shared" si="79"/>
        <v>1</v>
      </c>
      <c r="AJ237" s="67" t="b">
        <f t="shared" si="80"/>
        <v>1</v>
      </c>
      <c r="AK237" s="67" t="b">
        <f t="shared" si="81"/>
        <v>0</v>
      </c>
      <c r="BT237" s="12"/>
      <c r="CA237" s="108"/>
    </row>
    <row r="238" spans="1:79" ht="15" hidden="1" customHeight="1" x14ac:dyDescent="0.35">
      <c r="A238" s="76">
        <v>44096</v>
      </c>
      <c r="B238" s="72" t="s">
        <v>17</v>
      </c>
      <c r="C238" s="74">
        <v>1419</v>
      </c>
      <c r="D238" s="74" t="s">
        <v>92</v>
      </c>
      <c r="E238" s="74">
        <v>228210</v>
      </c>
      <c r="F238" s="74" t="s">
        <v>108</v>
      </c>
      <c r="G238" s="74">
        <v>228709</v>
      </c>
      <c r="H238" s="74">
        <v>1</v>
      </c>
      <c r="I238" s="74"/>
      <c r="J238" s="74"/>
      <c r="K238" s="72"/>
      <c r="L238" s="74">
        <v>390</v>
      </c>
      <c r="M238" s="74">
        <v>478</v>
      </c>
      <c r="N238" s="74">
        <v>549</v>
      </c>
      <c r="O238" s="74">
        <v>449</v>
      </c>
      <c r="P238" s="74">
        <v>478</v>
      </c>
      <c r="Q238" s="74">
        <v>549</v>
      </c>
      <c r="R238" s="1"/>
      <c r="S238" s="38">
        <v>392</v>
      </c>
      <c r="T238" s="7">
        <v>478</v>
      </c>
      <c r="U238" s="5">
        <v>540</v>
      </c>
      <c r="V238" s="38">
        <v>451</v>
      </c>
      <c r="W238" s="7">
        <v>478</v>
      </c>
      <c r="X238" s="49">
        <v>549</v>
      </c>
      <c r="Y238" s="56">
        <f t="shared" si="73"/>
        <v>2</v>
      </c>
      <c r="Z238" s="7">
        <f t="shared" si="74"/>
        <v>0</v>
      </c>
      <c r="AA238" s="7">
        <f t="shared" si="75"/>
        <v>-9</v>
      </c>
      <c r="AB238" s="7">
        <f t="shared" si="76"/>
        <v>2</v>
      </c>
      <c r="AC238" s="7">
        <f t="shared" si="77"/>
        <v>0</v>
      </c>
      <c r="AD238" s="7">
        <f t="shared" si="78"/>
        <v>0</v>
      </c>
      <c r="AI238" s="67" t="b">
        <f t="shared" si="79"/>
        <v>1</v>
      </c>
      <c r="AJ238" s="67" t="b">
        <f t="shared" si="80"/>
        <v>1</v>
      </c>
      <c r="AK238" s="67" t="b">
        <f t="shared" si="81"/>
        <v>0</v>
      </c>
      <c r="BT238" s="12"/>
      <c r="CA238" s="108"/>
    </row>
    <row r="239" spans="1:79" ht="15" hidden="1" customHeight="1" x14ac:dyDescent="0.35">
      <c r="A239" s="76">
        <v>44096</v>
      </c>
      <c r="B239" s="72" t="s">
        <v>17</v>
      </c>
      <c r="C239" s="74">
        <v>1420</v>
      </c>
      <c r="D239" s="74" t="s">
        <v>93</v>
      </c>
      <c r="E239" s="74">
        <v>228482</v>
      </c>
      <c r="F239" s="74" t="s">
        <v>24</v>
      </c>
      <c r="G239" s="74">
        <v>228404</v>
      </c>
      <c r="H239" s="74">
        <v>1</v>
      </c>
      <c r="I239" s="74"/>
      <c r="J239" s="74"/>
      <c r="K239" s="72"/>
      <c r="L239" s="74">
        <v>331</v>
      </c>
      <c r="M239" s="74">
        <v>331</v>
      </c>
      <c r="N239" s="74">
        <v>380</v>
      </c>
      <c r="O239" s="74">
        <v>405</v>
      </c>
      <c r="P239" s="74">
        <v>405</v>
      </c>
      <c r="Q239" s="74">
        <v>465</v>
      </c>
      <c r="R239" s="1"/>
      <c r="S239" s="5">
        <v>220</v>
      </c>
      <c r="T239" s="5">
        <v>287</v>
      </c>
      <c r="U239" s="5">
        <v>330</v>
      </c>
      <c r="V239" s="5">
        <v>264</v>
      </c>
      <c r="W239" s="5">
        <v>336</v>
      </c>
      <c r="X239" s="52">
        <v>386</v>
      </c>
      <c r="Y239" s="56">
        <f t="shared" si="73"/>
        <v>-111</v>
      </c>
      <c r="Z239" s="7">
        <f t="shared" si="74"/>
        <v>-44</v>
      </c>
      <c r="AA239" s="7">
        <f t="shared" si="75"/>
        <v>-50</v>
      </c>
      <c r="AB239" s="7">
        <f t="shared" si="76"/>
        <v>-141</v>
      </c>
      <c r="AC239" s="7">
        <f t="shared" si="77"/>
        <v>-69</v>
      </c>
      <c r="AD239" s="7">
        <f t="shared" si="78"/>
        <v>-79</v>
      </c>
      <c r="AI239" s="67" t="b">
        <f t="shared" si="79"/>
        <v>1</v>
      </c>
      <c r="AJ239" s="67" t="b">
        <f t="shared" si="80"/>
        <v>1</v>
      </c>
      <c r="AK239" s="67" t="b">
        <f t="shared" si="81"/>
        <v>0</v>
      </c>
      <c r="BT239" s="12"/>
      <c r="CA239" s="108"/>
    </row>
    <row r="240" spans="1:79" s="32" customFormat="1" ht="15" hidden="1" customHeight="1" x14ac:dyDescent="0.35">
      <c r="A240" s="76">
        <v>44096</v>
      </c>
      <c r="B240" s="72" t="s">
        <v>17</v>
      </c>
      <c r="C240" s="74">
        <v>1421</v>
      </c>
      <c r="D240" s="74" t="s">
        <v>90</v>
      </c>
      <c r="E240" s="74">
        <v>228503</v>
      </c>
      <c r="F240" s="74" t="s">
        <v>94</v>
      </c>
      <c r="G240" s="74">
        <v>227901</v>
      </c>
      <c r="H240" s="74">
        <v>1</v>
      </c>
      <c r="I240" s="74"/>
      <c r="J240" s="74"/>
      <c r="K240" s="72"/>
      <c r="L240" s="74">
        <v>358</v>
      </c>
      <c r="M240" s="74">
        <v>432</v>
      </c>
      <c r="N240" s="74">
        <v>445</v>
      </c>
      <c r="O240" s="74">
        <v>418</v>
      </c>
      <c r="P240" s="74">
        <v>464</v>
      </c>
      <c r="Q240" s="74">
        <v>478</v>
      </c>
      <c r="R240" s="1"/>
      <c r="S240" s="7">
        <v>358</v>
      </c>
      <c r="T240" s="5">
        <v>431</v>
      </c>
      <c r="U240" s="5">
        <v>444</v>
      </c>
      <c r="V240" s="7">
        <v>418</v>
      </c>
      <c r="W240" s="5">
        <v>463</v>
      </c>
      <c r="X240" s="52">
        <v>477</v>
      </c>
      <c r="Y240" s="56">
        <f t="shared" si="73"/>
        <v>0</v>
      </c>
      <c r="Z240" s="7">
        <f t="shared" si="74"/>
        <v>-1</v>
      </c>
      <c r="AA240" s="7">
        <f t="shared" si="75"/>
        <v>-1</v>
      </c>
      <c r="AB240" s="7">
        <f t="shared" si="76"/>
        <v>0</v>
      </c>
      <c r="AC240" s="7">
        <f t="shared" si="77"/>
        <v>-1</v>
      </c>
      <c r="AD240" s="7">
        <f t="shared" si="78"/>
        <v>-1</v>
      </c>
      <c r="AI240" s="67" t="b">
        <f t="shared" si="79"/>
        <v>1</v>
      </c>
      <c r="AJ240" s="67" t="b">
        <f t="shared" si="80"/>
        <v>1</v>
      </c>
      <c r="AK240" s="41" t="b">
        <f t="shared" si="81"/>
        <v>0</v>
      </c>
      <c r="BG240" s="103"/>
      <c r="BH240" s="12"/>
      <c r="BI240" s="12"/>
      <c r="BJ240" s="12"/>
      <c r="BK240" s="12"/>
      <c r="BL240" s="12"/>
      <c r="BM240" s="12"/>
      <c r="BO240" s="12"/>
      <c r="BP240" s="12"/>
      <c r="BQ240" s="12"/>
      <c r="BR240" s="12"/>
      <c r="BS240" s="12"/>
      <c r="BT240" s="12"/>
      <c r="BU240" s="108"/>
      <c r="BV240" s="108"/>
      <c r="BW240" s="108"/>
      <c r="BX240" s="108"/>
      <c r="BY240" s="108"/>
      <c r="BZ240" s="108"/>
      <c r="CA240" s="108"/>
    </row>
    <row r="241" spans="1:79" s="32" customFormat="1" ht="15" hidden="1" customHeight="1" x14ac:dyDescent="0.35">
      <c r="A241" s="76">
        <v>44096</v>
      </c>
      <c r="B241" s="72" t="s">
        <v>17</v>
      </c>
      <c r="C241" s="74">
        <v>1422</v>
      </c>
      <c r="D241" s="74" t="s">
        <v>94</v>
      </c>
      <c r="E241" s="74">
        <v>227901</v>
      </c>
      <c r="F241" s="74" t="s">
        <v>147</v>
      </c>
      <c r="G241" s="74">
        <v>227949</v>
      </c>
      <c r="H241" s="74">
        <v>1</v>
      </c>
      <c r="I241" s="74"/>
      <c r="J241" s="74"/>
      <c r="K241" s="72"/>
      <c r="L241" s="74">
        <v>392</v>
      </c>
      <c r="M241" s="74">
        <v>478</v>
      </c>
      <c r="N241" s="74">
        <v>540</v>
      </c>
      <c r="O241" s="74">
        <v>451</v>
      </c>
      <c r="P241" s="74">
        <v>478</v>
      </c>
      <c r="Q241" s="74">
        <v>549</v>
      </c>
      <c r="R241" s="1"/>
      <c r="S241" s="7">
        <v>392</v>
      </c>
      <c r="T241" s="7">
        <v>478</v>
      </c>
      <c r="U241" s="7">
        <v>540</v>
      </c>
      <c r="V241" s="7">
        <v>451</v>
      </c>
      <c r="W241" s="7">
        <v>478</v>
      </c>
      <c r="X241" s="49">
        <v>549</v>
      </c>
      <c r="Y241" s="56">
        <f t="shared" si="73"/>
        <v>0</v>
      </c>
      <c r="Z241" s="7">
        <f t="shared" si="74"/>
        <v>0</v>
      </c>
      <c r="AA241" s="7">
        <f t="shared" si="75"/>
        <v>0</v>
      </c>
      <c r="AB241" s="7">
        <f t="shared" si="76"/>
        <v>0</v>
      </c>
      <c r="AC241" s="7">
        <f t="shared" si="77"/>
        <v>0</v>
      </c>
      <c r="AD241" s="7">
        <f t="shared" si="78"/>
        <v>0</v>
      </c>
      <c r="AI241" s="67" t="b">
        <f t="shared" si="79"/>
        <v>1</v>
      </c>
      <c r="AJ241" s="67" t="b">
        <f t="shared" si="80"/>
        <v>1</v>
      </c>
      <c r="AK241" s="67" t="b">
        <f t="shared" si="81"/>
        <v>0</v>
      </c>
      <c r="BG241" s="103"/>
      <c r="BH241" s="12"/>
      <c r="BI241" s="12"/>
      <c r="BJ241" s="12"/>
      <c r="BK241" s="12"/>
      <c r="BL241" s="12"/>
      <c r="BM241" s="12"/>
      <c r="BO241" s="12"/>
      <c r="BP241" s="12"/>
      <c r="BQ241" s="12"/>
      <c r="BR241" s="12"/>
      <c r="BS241" s="12"/>
      <c r="BT241" s="12"/>
      <c r="BU241" s="108"/>
      <c r="BV241" s="108"/>
      <c r="BW241" s="108"/>
      <c r="BX241" s="108"/>
      <c r="BY241" s="108"/>
      <c r="BZ241" s="108"/>
      <c r="CA241" s="108"/>
    </row>
    <row r="242" spans="1:79" s="32" customFormat="1" ht="15" hidden="1" customHeight="1" x14ac:dyDescent="0.35">
      <c r="A242" s="76">
        <v>44096</v>
      </c>
      <c r="B242" s="72" t="s">
        <v>17</v>
      </c>
      <c r="C242" s="74">
        <v>1423</v>
      </c>
      <c r="D242" s="74" t="s">
        <v>148</v>
      </c>
      <c r="E242" s="74">
        <v>227903</v>
      </c>
      <c r="F242" s="74" t="s">
        <v>146</v>
      </c>
      <c r="G242" s="74">
        <v>227902</v>
      </c>
      <c r="H242" s="74">
        <v>1</v>
      </c>
      <c r="I242" s="74"/>
      <c r="J242" s="74"/>
      <c r="K242" s="72"/>
      <c r="L242" s="74">
        <v>218</v>
      </c>
      <c r="M242" s="74">
        <v>306</v>
      </c>
      <c r="N242" s="74">
        <v>352</v>
      </c>
      <c r="O242" s="74">
        <v>280</v>
      </c>
      <c r="P242" s="74">
        <v>348</v>
      </c>
      <c r="Q242" s="74">
        <v>400</v>
      </c>
      <c r="R242" s="1"/>
      <c r="S242" s="38">
        <v>237</v>
      </c>
      <c r="T242" s="7">
        <v>306</v>
      </c>
      <c r="U242" s="5">
        <v>328</v>
      </c>
      <c r="V242" s="5">
        <v>276</v>
      </c>
      <c r="W242" s="7">
        <v>348</v>
      </c>
      <c r="X242" s="52">
        <v>374</v>
      </c>
      <c r="Y242" s="56">
        <f t="shared" si="73"/>
        <v>19</v>
      </c>
      <c r="Z242" s="7">
        <f t="shared" si="74"/>
        <v>0</v>
      </c>
      <c r="AA242" s="7">
        <f t="shared" si="75"/>
        <v>-24</v>
      </c>
      <c r="AB242" s="7">
        <f t="shared" si="76"/>
        <v>-4</v>
      </c>
      <c r="AC242" s="7">
        <f t="shared" si="77"/>
        <v>0</v>
      </c>
      <c r="AD242" s="7">
        <f t="shared" si="78"/>
        <v>-26</v>
      </c>
      <c r="AI242" s="67" t="b">
        <f t="shared" si="79"/>
        <v>1</v>
      </c>
      <c r="AJ242" s="67" t="b">
        <f t="shared" si="80"/>
        <v>1</v>
      </c>
      <c r="AK242" s="67" t="b">
        <f t="shared" si="81"/>
        <v>0</v>
      </c>
      <c r="BG242" s="103"/>
      <c r="BH242" s="12"/>
      <c r="BI242" s="12"/>
      <c r="BJ242" s="12"/>
      <c r="BK242" s="12"/>
      <c r="BL242" s="12"/>
      <c r="BM242" s="12"/>
      <c r="BO242" s="12"/>
      <c r="BP242" s="12"/>
      <c r="BQ242" s="12"/>
      <c r="BR242" s="12"/>
      <c r="BS242" s="12"/>
      <c r="BT242" s="12"/>
      <c r="BU242" s="108"/>
      <c r="BV242" s="108"/>
      <c r="BW242" s="108"/>
      <c r="BX242" s="108"/>
      <c r="BY242" s="108"/>
      <c r="BZ242" s="108"/>
      <c r="CA242" s="108"/>
    </row>
    <row r="243" spans="1:79" s="32" customFormat="1" ht="15" hidden="1" customHeight="1" x14ac:dyDescent="0.35">
      <c r="A243" s="76">
        <v>44096</v>
      </c>
      <c r="B243" s="72" t="s">
        <v>17</v>
      </c>
      <c r="C243" s="74">
        <v>1424</v>
      </c>
      <c r="D243" s="74" t="s">
        <v>149</v>
      </c>
      <c r="E243" s="74">
        <v>227904</v>
      </c>
      <c r="F243" s="74" t="s">
        <v>150</v>
      </c>
      <c r="G243" s="74">
        <v>227945</v>
      </c>
      <c r="H243" s="74">
        <v>1</v>
      </c>
      <c r="I243" s="74"/>
      <c r="J243" s="74"/>
      <c r="K243" s="72"/>
      <c r="L243" s="74">
        <v>218</v>
      </c>
      <c r="M243" s="74">
        <v>282</v>
      </c>
      <c r="N243" s="74">
        <v>324</v>
      </c>
      <c r="O243" s="74">
        <v>280</v>
      </c>
      <c r="P243" s="74">
        <v>345</v>
      </c>
      <c r="Q243" s="74">
        <v>397</v>
      </c>
      <c r="R243" s="1"/>
      <c r="S243" s="5">
        <v>212</v>
      </c>
      <c r="T243" s="5">
        <v>279</v>
      </c>
      <c r="U243" s="5">
        <v>321</v>
      </c>
      <c r="V243" s="5">
        <v>276</v>
      </c>
      <c r="W243" s="38">
        <v>348</v>
      </c>
      <c r="X243" s="52">
        <v>374</v>
      </c>
      <c r="Y243" s="56">
        <f t="shared" si="73"/>
        <v>-6</v>
      </c>
      <c r="Z243" s="7">
        <f t="shared" si="74"/>
        <v>-3</v>
      </c>
      <c r="AA243" s="7">
        <f t="shared" si="75"/>
        <v>-3</v>
      </c>
      <c r="AB243" s="7">
        <f t="shared" si="76"/>
        <v>-4</v>
      </c>
      <c r="AC243" s="7">
        <f t="shared" si="77"/>
        <v>3</v>
      </c>
      <c r="AD243" s="7">
        <f t="shared" si="78"/>
        <v>-23</v>
      </c>
      <c r="AI243" s="67" t="b">
        <f t="shared" si="79"/>
        <v>1</v>
      </c>
      <c r="AJ243" s="67" t="b">
        <f t="shared" si="80"/>
        <v>1</v>
      </c>
      <c r="AK243" s="67" t="b">
        <f t="shared" si="81"/>
        <v>0</v>
      </c>
      <c r="BG243" s="103"/>
      <c r="BH243" s="12"/>
      <c r="BI243" s="12"/>
      <c r="BJ243" s="12"/>
      <c r="BK243" s="12"/>
      <c r="BL243" s="12"/>
      <c r="BM243" s="12"/>
      <c r="BO243" s="12"/>
      <c r="BP243" s="12"/>
      <c r="BQ243" s="12"/>
      <c r="BR243" s="12"/>
      <c r="BS243" s="12"/>
      <c r="BT243" s="12"/>
      <c r="BU243" s="108"/>
      <c r="BV243" s="108"/>
      <c r="BW243" s="108"/>
      <c r="BX243" s="108"/>
      <c r="BY243" s="108"/>
      <c r="BZ243" s="108"/>
      <c r="CA243" s="108"/>
    </row>
    <row r="244" spans="1:79" s="32" customFormat="1" ht="15" hidden="1" customHeight="1" x14ac:dyDescent="0.35">
      <c r="A244" s="76">
        <v>44096</v>
      </c>
      <c r="B244" s="72" t="s">
        <v>17</v>
      </c>
      <c r="C244" s="74">
        <v>1425</v>
      </c>
      <c r="D244" s="74" t="s">
        <v>21</v>
      </c>
      <c r="E244" s="74">
        <v>227934</v>
      </c>
      <c r="F244" s="74" t="s">
        <v>109</v>
      </c>
      <c r="G244" s="74">
        <v>227945</v>
      </c>
      <c r="H244" s="74">
        <v>1</v>
      </c>
      <c r="I244" s="74"/>
      <c r="J244" s="74"/>
      <c r="K244" s="72"/>
      <c r="L244" s="74">
        <v>315</v>
      </c>
      <c r="M244" s="74">
        <v>400</v>
      </c>
      <c r="N244" s="74">
        <v>460</v>
      </c>
      <c r="O244" s="74">
        <v>378</v>
      </c>
      <c r="P244" s="74">
        <v>467</v>
      </c>
      <c r="Q244" s="74">
        <v>537</v>
      </c>
      <c r="R244" s="1"/>
      <c r="S244" s="38">
        <v>377</v>
      </c>
      <c r="T244" s="38">
        <v>478</v>
      </c>
      <c r="U244" s="38">
        <v>540</v>
      </c>
      <c r="V244" s="38">
        <v>451</v>
      </c>
      <c r="W244" s="38">
        <v>478</v>
      </c>
      <c r="X244" s="39">
        <v>549</v>
      </c>
      <c r="Y244" s="56">
        <f t="shared" si="73"/>
        <v>62</v>
      </c>
      <c r="Z244" s="7">
        <f t="shared" si="74"/>
        <v>78</v>
      </c>
      <c r="AA244" s="7">
        <f t="shared" si="75"/>
        <v>80</v>
      </c>
      <c r="AB244" s="7">
        <f t="shared" si="76"/>
        <v>73</v>
      </c>
      <c r="AC244" s="7">
        <f t="shared" si="77"/>
        <v>11</v>
      </c>
      <c r="AD244" s="7">
        <f t="shared" si="78"/>
        <v>12</v>
      </c>
      <c r="AI244" s="67" t="b">
        <f t="shared" si="79"/>
        <v>1</v>
      </c>
      <c r="AJ244" s="67" t="b">
        <f t="shared" si="80"/>
        <v>1</v>
      </c>
      <c r="AK244" s="67" t="b">
        <f t="shared" si="81"/>
        <v>0</v>
      </c>
      <c r="BG244" s="103"/>
      <c r="BH244" s="12"/>
      <c r="BI244" s="12"/>
      <c r="BJ244" s="12"/>
      <c r="BK244" s="12"/>
      <c r="BL244" s="12"/>
      <c r="BM244" s="12"/>
      <c r="BO244" s="12"/>
      <c r="BP244" s="12"/>
      <c r="BQ244" s="12"/>
      <c r="BR244" s="12"/>
      <c r="BS244" s="12"/>
      <c r="BT244" s="12"/>
      <c r="BU244" s="108"/>
      <c r="BV244" s="108"/>
      <c r="BW244" s="108"/>
      <c r="BX244" s="108"/>
      <c r="BY244" s="108"/>
      <c r="BZ244" s="108"/>
      <c r="CA244" s="108"/>
    </row>
    <row r="245" spans="1:79" ht="15" hidden="1" customHeight="1" x14ac:dyDescent="0.35">
      <c r="A245" s="76">
        <v>44096</v>
      </c>
      <c r="B245" s="72" t="s">
        <v>17</v>
      </c>
      <c r="C245" s="74">
        <v>2301</v>
      </c>
      <c r="D245" s="74" t="s">
        <v>22</v>
      </c>
      <c r="E245" s="74">
        <v>228401</v>
      </c>
      <c r="F245" s="74" t="s">
        <v>45</v>
      </c>
      <c r="G245" s="74">
        <v>213559</v>
      </c>
      <c r="H245" s="74">
        <v>1</v>
      </c>
      <c r="I245" s="74"/>
      <c r="J245" s="74"/>
      <c r="K245" s="72"/>
      <c r="L245" s="74">
        <v>705</v>
      </c>
      <c r="M245" s="74">
        <v>725</v>
      </c>
      <c r="N245" s="74">
        <v>833</v>
      </c>
      <c r="O245" s="74">
        <v>745</v>
      </c>
      <c r="P245" s="74">
        <v>870</v>
      </c>
      <c r="Q245" s="74">
        <v>1001</v>
      </c>
      <c r="R245" s="1"/>
      <c r="S245" s="5">
        <v>677</v>
      </c>
      <c r="T245" s="38">
        <v>796</v>
      </c>
      <c r="U245" s="38">
        <v>844</v>
      </c>
      <c r="V245" s="5">
        <v>715</v>
      </c>
      <c r="W245" s="5">
        <v>835</v>
      </c>
      <c r="X245" s="52">
        <v>891</v>
      </c>
      <c r="Y245" s="56">
        <f t="shared" si="73"/>
        <v>-28</v>
      </c>
      <c r="Z245" s="7">
        <f t="shared" si="74"/>
        <v>71</v>
      </c>
      <c r="AA245" s="7">
        <f t="shared" si="75"/>
        <v>11</v>
      </c>
      <c r="AB245" s="7">
        <f t="shared" si="76"/>
        <v>-30</v>
      </c>
      <c r="AC245" s="7">
        <f t="shared" si="77"/>
        <v>-35</v>
      </c>
      <c r="AD245" s="7">
        <f t="shared" si="78"/>
        <v>-110</v>
      </c>
      <c r="AI245" s="67" t="b">
        <f t="shared" si="79"/>
        <v>1</v>
      </c>
      <c r="AJ245" s="67" t="b">
        <f t="shared" si="80"/>
        <v>1</v>
      </c>
      <c r="AK245" s="67" t="b">
        <f t="shared" si="81"/>
        <v>0</v>
      </c>
      <c r="BT245" s="12"/>
      <c r="CA245" s="108"/>
    </row>
    <row r="246" spans="1:79" ht="15" hidden="1" customHeight="1" x14ac:dyDescent="0.35">
      <c r="A246" s="76">
        <v>44096</v>
      </c>
      <c r="B246" s="72" t="s">
        <v>17</v>
      </c>
      <c r="C246" s="74">
        <v>2303</v>
      </c>
      <c r="D246" s="74" t="s">
        <v>22</v>
      </c>
      <c r="E246" s="74">
        <v>228401</v>
      </c>
      <c r="F246" s="74" t="s">
        <v>151</v>
      </c>
      <c r="G246" s="74">
        <v>219121</v>
      </c>
      <c r="H246" s="74">
        <v>1</v>
      </c>
      <c r="I246" s="74"/>
      <c r="J246" s="74"/>
      <c r="K246" s="72"/>
      <c r="L246" s="74">
        <v>1199</v>
      </c>
      <c r="M246" s="74">
        <v>1553</v>
      </c>
      <c r="N246" s="74">
        <v>1786</v>
      </c>
      <c r="O246" s="74">
        <v>1495</v>
      </c>
      <c r="P246" s="74">
        <v>1756</v>
      </c>
      <c r="Q246" s="74">
        <v>2020</v>
      </c>
      <c r="R246" s="1"/>
      <c r="S246" s="5">
        <v>796</v>
      </c>
      <c r="T246" s="5">
        <v>796</v>
      </c>
      <c r="U246" s="5">
        <v>916</v>
      </c>
      <c r="V246" s="5">
        <v>796</v>
      </c>
      <c r="W246" s="5">
        <v>796</v>
      </c>
      <c r="X246" s="52">
        <v>916</v>
      </c>
      <c r="Y246" s="56">
        <f t="shared" si="73"/>
        <v>-403</v>
      </c>
      <c r="Z246" s="7">
        <f t="shared" si="74"/>
        <v>-757</v>
      </c>
      <c r="AA246" s="7">
        <f t="shared" si="75"/>
        <v>-870</v>
      </c>
      <c r="AB246" s="7">
        <f t="shared" si="76"/>
        <v>-699</v>
      </c>
      <c r="AC246" s="7">
        <f t="shared" si="77"/>
        <v>-960</v>
      </c>
      <c r="AD246" s="7">
        <f t="shared" si="78"/>
        <v>-1104</v>
      </c>
      <c r="AI246" s="67" t="b">
        <f t="shared" si="79"/>
        <v>1</v>
      </c>
      <c r="AJ246" s="67" t="b">
        <f t="shared" si="80"/>
        <v>1</v>
      </c>
      <c r="AK246" s="67" t="b">
        <f t="shared" si="81"/>
        <v>0</v>
      </c>
      <c r="BT246" s="12"/>
      <c r="CA246" s="108"/>
    </row>
    <row r="247" spans="1:79" ht="15" hidden="1" customHeight="1" x14ac:dyDescent="0.35">
      <c r="A247" s="76">
        <v>44096</v>
      </c>
      <c r="B247" s="72" t="s">
        <v>17</v>
      </c>
      <c r="C247" s="74">
        <v>2304</v>
      </c>
      <c r="D247" s="74" t="s">
        <v>22</v>
      </c>
      <c r="E247" s="74">
        <v>228401</v>
      </c>
      <c r="F247" s="74" t="s">
        <v>24</v>
      </c>
      <c r="G247" s="74">
        <v>228402</v>
      </c>
      <c r="H247" s="74">
        <v>2</v>
      </c>
      <c r="I247" s="74"/>
      <c r="J247" s="74"/>
      <c r="K247" s="72"/>
      <c r="L247" s="74">
        <v>364</v>
      </c>
      <c r="M247" s="74">
        <v>446</v>
      </c>
      <c r="N247" s="74">
        <v>513</v>
      </c>
      <c r="O247" s="74">
        <v>467</v>
      </c>
      <c r="P247" s="74">
        <v>528</v>
      </c>
      <c r="Q247" s="74">
        <v>607</v>
      </c>
      <c r="R247" s="1"/>
      <c r="S247" s="5">
        <v>331</v>
      </c>
      <c r="T247" s="7">
        <v>446</v>
      </c>
      <c r="U247" s="7">
        <v>513</v>
      </c>
      <c r="V247" s="5">
        <v>408</v>
      </c>
      <c r="W247" s="7">
        <v>528</v>
      </c>
      <c r="X247" s="49">
        <v>607</v>
      </c>
      <c r="Y247" s="56">
        <f t="shared" si="73"/>
        <v>-33</v>
      </c>
      <c r="Z247" s="7">
        <f t="shared" si="74"/>
        <v>0</v>
      </c>
      <c r="AA247" s="7">
        <f t="shared" si="75"/>
        <v>0</v>
      </c>
      <c r="AB247" s="7">
        <f t="shared" si="76"/>
        <v>-59</v>
      </c>
      <c r="AC247" s="7">
        <f t="shared" si="77"/>
        <v>0</v>
      </c>
      <c r="AD247" s="7">
        <f t="shared" si="78"/>
        <v>0</v>
      </c>
      <c r="AI247" s="67" t="b">
        <f t="shared" si="79"/>
        <v>1</v>
      </c>
      <c r="AJ247" s="67" t="b">
        <f t="shared" si="80"/>
        <v>1</v>
      </c>
      <c r="AK247" s="67" t="b">
        <f t="shared" si="81"/>
        <v>0</v>
      </c>
      <c r="BT247" s="12"/>
      <c r="CA247" s="108"/>
    </row>
    <row r="248" spans="1:79" ht="15" hidden="1" customHeight="1" x14ac:dyDescent="0.35">
      <c r="A248" s="71">
        <v>44200</v>
      </c>
      <c r="B248" s="72" t="s">
        <v>17</v>
      </c>
      <c r="C248" s="74">
        <v>2305</v>
      </c>
      <c r="D248" s="74" t="s">
        <v>24</v>
      </c>
      <c r="E248" s="74">
        <v>228402</v>
      </c>
      <c r="F248" s="74" t="s">
        <v>95</v>
      </c>
      <c r="G248" s="74">
        <v>219100</v>
      </c>
      <c r="H248" s="74">
        <v>1</v>
      </c>
      <c r="I248" s="74"/>
      <c r="J248" s="74"/>
      <c r="K248" s="72"/>
      <c r="L248" s="74">
        <v>650</v>
      </c>
      <c r="M248" s="74">
        <v>804</v>
      </c>
      <c r="N248" s="74">
        <v>925</v>
      </c>
      <c r="O248" s="74">
        <v>748</v>
      </c>
      <c r="P248" s="74">
        <v>906</v>
      </c>
      <c r="Q248" s="74">
        <v>1042</v>
      </c>
      <c r="R248" s="1"/>
      <c r="S248" s="38">
        <v>653</v>
      </c>
      <c r="T248" s="38">
        <v>808</v>
      </c>
      <c r="U248" s="5">
        <v>900</v>
      </c>
      <c r="V248" s="38">
        <v>752</v>
      </c>
      <c r="W248" s="38">
        <v>910</v>
      </c>
      <c r="X248" s="52">
        <v>1016</v>
      </c>
      <c r="Y248" s="56">
        <f t="shared" si="73"/>
        <v>3</v>
      </c>
      <c r="Z248" s="7">
        <f t="shared" si="74"/>
        <v>4</v>
      </c>
      <c r="AA248" s="7">
        <f t="shared" si="75"/>
        <v>-25</v>
      </c>
      <c r="AB248" s="7">
        <f t="shared" si="76"/>
        <v>4</v>
      </c>
      <c r="AC248" s="7">
        <f t="shared" si="77"/>
        <v>4</v>
      </c>
      <c r="AD248" s="7">
        <f t="shared" si="78"/>
        <v>-26</v>
      </c>
      <c r="AI248" s="67" t="b">
        <f t="shared" si="79"/>
        <v>1</v>
      </c>
      <c r="AJ248" s="67" t="b">
        <f t="shared" si="80"/>
        <v>1</v>
      </c>
      <c r="AK248" s="67" t="b">
        <f t="shared" si="81"/>
        <v>0</v>
      </c>
      <c r="BT248" s="12"/>
      <c r="CA248" s="108"/>
    </row>
    <row r="249" spans="1:79" ht="15" hidden="1" customHeight="1" x14ac:dyDescent="0.35">
      <c r="A249" s="76">
        <v>44096</v>
      </c>
      <c r="B249" s="72" t="s">
        <v>17</v>
      </c>
      <c r="C249" s="74">
        <v>2307</v>
      </c>
      <c r="D249" s="74" t="s">
        <v>91</v>
      </c>
      <c r="E249" s="74">
        <v>228207</v>
      </c>
      <c r="F249" s="74" t="s">
        <v>110</v>
      </c>
      <c r="G249" s="74">
        <v>228213</v>
      </c>
      <c r="H249" s="74">
        <v>1</v>
      </c>
      <c r="I249" s="74"/>
      <c r="J249" s="74"/>
      <c r="K249" s="72"/>
      <c r="L249" s="74">
        <v>650</v>
      </c>
      <c r="M249" s="74">
        <v>799</v>
      </c>
      <c r="N249" s="74">
        <v>919</v>
      </c>
      <c r="O249" s="74">
        <v>748</v>
      </c>
      <c r="P249" s="74">
        <v>892</v>
      </c>
      <c r="Q249" s="74">
        <v>1025</v>
      </c>
      <c r="R249" s="1"/>
      <c r="S249" s="7">
        <v>650</v>
      </c>
      <c r="T249" s="7">
        <v>799</v>
      </c>
      <c r="U249" s="7">
        <v>919</v>
      </c>
      <c r="V249" s="7">
        <v>748</v>
      </c>
      <c r="W249" s="5">
        <v>891</v>
      </c>
      <c r="X249" s="49">
        <v>1025</v>
      </c>
      <c r="Y249" s="56">
        <f t="shared" si="73"/>
        <v>0</v>
      </c>
      <c r="Z249" s="7">
        <f t="shared" si="74"/>
        <v>0</v>
      </c>
      <c r="AA249" s="7">
        <f t="shared" si="75"/>
        <v>0</v>
      </c>
      <c r="AB249" s="7">
        <f t="shared" si="76"/>
        <v>0</v>
      </c>
      <c r="AC249" s="7">
        <f t="shared" si="77"/>
        <v>-1</v>
      </c>
      <c r="AD249" s="7">
        <f t="shared" si="78"/>
        <v>0</v>
      </c>
      <c r="AI249" s="67" t="b">
        <f t="shared" si="79"/>
        <v>1</v>
      </c>
      <c r="AJ249" s="67" t="b">
        <f t="shared" si="80"/>
        <v>1</v>
      </c>
      <c r="AK249" s="67" t="b">
        <f t="shared" si="81"/>
        <v>0</v>
      </c>
      <c r="BT249" s="12"/>
      <c r="CA249" s="108"/>
    </row>
    <row r="250" spans="1:79" ht="15" hidden="1" customHeight="1" x14ac:dyDescent="0.35">
      <c r="A250" s="76">
        <v>44096</v>
      </c>
      <c r="B250" s="72" t="s">
        <v>17</v>
      </c>
      <c r="C250" s="74">
        <v>2308</v>
      </c>
      <c r="D250" s="74" t="s">
        <v>152</v>
      </c>
      <c r="E250" s="74">
        <v>228600</v>
      </c>
      <c r="F250" s="74" t="s">
        <v>95</v>
      </c>
      <c r="G250" s="74">
        <v>219100</v>
      </c>
      <c r="H250" s="74">
        <v>1</v>
      </c>
      <c r="I250" s="74"/>
      <c r="J250" s="74"/>
      <c r="K250" s="72"/>
      <c r="L250" s="74">
        <v>650</v>
      </c>
      <c r="M250" s="74">
        <v>804</v>
      </c>
      <c r="N250" s="74">
        <v>925</v>
      </c>
      <c r="O250" s="74">
        <v>748</v>
      </c>
      <c r="P250" s="74">
        <v>906</v>
      </c>
      <c r="Q250" s="74">
        <v>1042</v>
      </c>
      <c r="R250" s="1"/>
      <c r="S250" s="38">
        <v>653</v>
      </c>
      <c r="T250" s="38">
        <v>808</v>
      </c>
      <c r="U250" s="5">
        <v>900</v>
      </c>
      <c r="V250" s="38">
        <v>752</v>
      </c>
      <c r="W250" s="38">
        <v>910</v>
      </c>
      <c r="X250" s="52">
        <v>1016</v>
      </c>
      <c r="Y250" s="56">
        <f t="shared" si="73"/>
        <v>3</v>
      </c>
      <c r="Z250" s="7">
        <f t="shared" si="74"/>
        <v>4</v>
      </c>
      <c r="AA250" s="7">
        <f t="shared" si="75"/>
        <v>-25</v>
      </c>
      <c r="AB250" s="7">
        <f t="shared" si="76"/>
        <v>4</v>
      </c>
      <c r="AC250" s="7">
        <f t="shared" si="77"/>
        <v>4</v>
      </c>
      <c r="AD250" s="7">
        <f t="shared" si="78"/>
        <v>-26</v>
      </c>
      <c r="AI250" s="67" t="b">
        <f t="shared" si="79"/>
        <v>1</v>
      </c>
      <c r="AJ250" s="67" t="b">
        <f t="shared" si="80"/>
        <v>1</v>
      </c>
      <c r="AK250" s="67" t="b">
        <f t="shared" si="81"/>
        <v>0</v>
      </c>
      <c r="BT250" s="12"/>
      <c r="CA250" s="108"/>
    </row>
    <row r="251" spans="1:79" ht="15" hidden="1" customHeight="1" x14ac:dyDescent="0.35">
      <c r="A251" s="76">
        <v>44096</v>
      </c>
      <c r="B251" s="72" t="s">
        <v>17</v>
      </c>
      <c r="C251" s="74">
        <v>2309</v>
      </c>
      <c r="D251" s="74" t="s">
        <v>89</v>
      </c>
      <c r="E251" s="74">
        <v>228310</v>
      </c>
      <c r="F251" s="74" t="s">
        <v>98</v>
      </c>
      <c r="G251" s="74">
        <v>228002</v>
      </c>
      <c r="H251" s="74">
        <v>1</v>
      </c>
      <c r="I251" s="74"/>
      <c r="J251" s="74"/>
      <c r="K251" s="72"/>
      <c r="L251" s="74">
        <v>643</v>
      </c>
      <c r="M251" s="74">
        <v>799</v>
      </c>
      <c r="N251" s="74">
        <v>861</v>
      </c>
      <c r="O251" s="74">
        <v>643</v>
      </c>
      <c r="P251" s="74">
        <v>820</v>
      </c>
      <c r="Q251" s="74">
        <v>861</v>
      </c>
      <c r="R251" s="1"/>
      <c r="S251" s="7">
        <v>643</v>
      </c>
      <c r="T251" s="5">
        <v>796</v>
      </c>
      <c r="U251" s="7">
        <v>861</v>
      </c>
      <c r="V251" s="7">
        <v>643</v>
      </c>
      <c r="W251" s="5">
        <v>796</v>
      </c>
      <c r="X251" s="49">
        <v>861</v>
      </c>
      <c r="Y251" s="56">
        <f t="shared" si="73"/>
        <v>0</v>
      </c>
      <c r="Z251" s="7">
        <f t="shared" si="74"/>
        <v>-3</v>
      </c>
      <c r="AA251" s="7">
        <f t="shared" si="75"/>
        <v>0</v>
      </c>
      <c r="AB251" s="7">
        <f t="shared" si="76"/>
        <v>0</v>
      </c>
      <c r="AC251" s="7">
        <f t="shared" si="77"/>
        <v>-24</v>
      </c>
      <c r="AD251" s="7">
        <f t="shared" si="78"/>
        <v>0</v>
      </c>
      <c r="AI251" s="67" t="b">
        <f t="shared" si="79"/>
        <v>1</v>
      </c>
      <c r="AJ251" s="67" t="b">
        <f t="shared" si="80"/>
        <v>1</v>
      </c>
      <c r="AK251" s="67" t="b">
        <f t="shared" si="81"/>
        <v>0</v>
      </c>
      <c r="BT251" s="12"/>
      <c r="CA251" s="108"/>
    </row>
    <row r="252" spans="1:79" ht="15" hidden="1" customHeight="1" x14ac:dyDescent="0.35">
      <c r="A252" s="71">
        <v>44200</v>
      </c>
      <c r="B252" s="72" t="s">
        <v>17</v>
      </c>
      <c r="C252" s="74">
        <v>2310</v>
      </c>
      <c r="D252" s="74" t="s">
        <v>21</v>
      </c>
      <c r="E252" s="74">
        <v>227900</v>
      </c>
      <c r="F252" s="74" t="s">
        <v>95</v>
      </c>
      <c r="G252" s="74">
        <v>219100</v>
      </c>
      <c r="H252" s="74">
        <v>1</v>
      </c>
      <c r="I252" s="74"/>
      <c r="J252" s="74"/>
      <c r="K252" s="72"/>
      <c r="L252" s="74">
        <v>650</v>
      </c>
      <c r="M252" s="74">
        <v>692</v>
      </c>
      <c r="N252" s="74">
        <v>727</v>
      </c>
      <c r="O252" s="74">
        <v>692</v>
      </c>
      <c r="P252" s="74">
        <v>692</v>
      </c>
      <c r="Q252" s="74">
        <v>727</v>
      </c>
      <c r="R252" s="1"/>
      <c r="S252" s="38">
        <v>653</v>
      </c>
      <c r="T252" s="7">
        <v>692</v>
      </c>
      <c r="U252" s="5">
        <v>726</v>
      </c>
      <c r="V252" s="7">
        <v>692</v>
      </c>
      <c r="W252" s="7">
        <v>692</v>
      </c>
      <c r="X252" s="52">
        <v>726</v>
      </c>
      <c r="Y252" s="56">
        <f t="shared" si="73"/>
        <v>3</v>
      </c>
      <c r="Z252" s="7">
        <f t="shared" si="74"/>
        <v>0</v>
      </c>
      <c r="AA252" s="7">
        <f t="shared" si="75"/>
        <v>-1</v>
      </c>
      <c r="AB252" s="7">
        <f t="shared" si="76"/>
        <v>0</v>
      </c>
      <c r="AC252" s="7">
        <f t="shared" si="77"/>
        <v>0</v>
      </c>
      <c r="AD252" s="7">
        <f t="shared" si="78"/>
        <v>-1</v>
      </c>
      <c r="AI252" s="67" t="b">
        <f t="shared" si="79"/>
        <v>1</v>
      </c>
      <c r="AJ252" s="67" t="b">
        <f t="shared" si="80"/>
        <v>1</v>
      </c>
      <c r="AK252" s="67" t="b">
        <f t="shared" si="81"/>
        <v>0</v>
      </c>
      <c r="BT252" s="12"/>
      <c r="CA252" s="108"/>
    </row>
    <row r="253" spans="1:79" ht="15" hidden="1" customHeight="1" x14ac:dyDescent="0.35">
      <c r="A253" s="76">
        <v>44096</v>
      </c>
      <c r="B253" s="72" t="s">
        <v>17</v>
      </c>
      <c r="C253" s="74">
        <v>2311</v>
      </c>
      <c r="D253" s="74" t="s">
        <v>99</v>
      </c>
      <c r="E253" s="74">
        <v>228313</v>
      </c>
      <c r="F253" s="74" t="s">
        <v>96</v>
      </c>
      <c r="G253" s="74">
        <v>228312</v>
      </c>
      <c r="H253" s="74">
        <v>1</v>
      </c>
      <c r="I253" s="74"/>
      <c r="J253" s="74"/>
      <c r="K253" s="72"/>
      <c r="L253" s="74">
        <v>650</v>
      </c>
      <c r="M253" s="74">
        <v>804</v>
      </c>
      <c r="N253" s="74">
        <v>925</v>
      </c>
      <c r="O253" s="74">
        <v>748</v>
      </c>
      <c r="P253" s="74">
        <v>906</v>
      </c>
      <c r="Q253" s="74">
        <v>1042</v>
      </c>
      <c r="R253" s="1"/>
      <c r="S253" s="38">
        <v>653</v>
      </c>
      <c r="T253" s="5">
        <v>796</v>
      </c>
      <c r="U253" s="5">
        <v>900</v>
      </c>
      <c r="V253" s="38">
        <v>752</v>
      </c>
      <c r="W253" s="5">
        <v>796</v>
      </c>
      <c r="X253" s="52">
        <v>916</v>
      </c>
      <c r="Y253" s="56">
        <f t="shared" si="73"/>
        <v>3</v>
      </c>
      <c r="Z253" s="7">
        <f t="shared" si="74"/>
        <v>-8</v>
      </c>
      <c r="AA253" s="7">
        <f t="shared" si="75"/>
        <v>-25</v>
      </c>
      <c r="AB253" s="7">
        <f t="shared" si="76"/>
        <v>4</v>
      </c>
      <c r="AC253" s="7">
        <f t="shared" si="77"/>
        <v>-110</v>
      </c>
      <c r="AD253" s="7">
        <f t="shared" si="78"/>
        <v>-126</v>
      </c>
      <c r="AI253" s="67" t="b">
        <f t="shared" si="79"/>
        <v>1</v>
      </c>
      <c r="AJ253" s="67" t="b">
        <f t="shared" si="80"/>
        <v>1</v>
      </c>
      <c r="AK253" s="67" t="b">
        <f t="shared" si="81"/>
        <v>0</v>
      </c>
      <c r="BT253" s="12"/>
      <c r="CA253" s="108"/>
    </row>
    <row r="254" spans="1:79" ht="15" hidden="1" customHeight="1" x14ac:dyDescent="0.35">
      <c r="A254" s="76">
        <v>44096</v>
      </c>
      <c r="B254" s="72" t="s">
        <v>17</v>
      </c>
      <c r="C254" s="74">
        <v>2312</v>
      </c>
      <c r="D254" s="78" t="s">
        <v>97</v>
      </c>
      <c r="E254" s="74">
        <v>228311</v>
      </c>
      <c r="F254" s="78" t="s">
        <v>96</v>
      </c>
      <c r="G254" s="74">
        <v>228312</v>
      </c>
      <c r="H254" s="74">
        <v>1</v>
      </c>
      <c r="I254" s="74"/>
      <c r="J254" s="74"/>
      <c r="K254" s="72"/>
      <c r="L254" s="74">
        <v>551</v>
      </c>
      <c r="M254" s="74">
        <v>551</v>
      </c>
      <c r="N254" s="74">
        <v>634</v>
      </c>
      <c r="O254" s="74">
        <v>675</v>
      </c>
      <c r="P254" s="74">
        <v>675</v>
      </c>
      <c r="Q254" s="74">
        <v>776</v>
      </c>
      <c r="R254" s="1"/>
      <c r="S254" s="38">
        <v>653</v>
      </c>
      <c r="T254" s="38">
        <v>796</v>
      </c>
      <c r="U254" s="38">
        <v>900</v>
      </c>
      <c r="V254" s="38">
        <v>752</v>
      </c>
      <c r="W254" s="38">
        <v>796</v>
      </c>
      <c r="X254" s="39">
        <v>916</v>
      </c>
      <c r="Y254" s="56">
        <f t="shared" si="73"/>
        <v>102</v>
      </c>
      <c r="Z254" s="7">
        <f t="shared" si="74"/>
        <v>245</v>
      </c>
      <c r="AA254" s="7">
        <f t="shared" si="75"/>
        <v>266</v>
      </c>
      <c r="AB254" s="7">
        <f t="shared" si="76"/>
        <v>77</v>
      </c>
      <c r="AC254" s="7">
        <f t="shared" si="77"/>
        <v>121</v>
      </c>
      <c r="AD254" s="7">
        <f t="shared" si="78"/>
        <v>140</v>
      </c>
      <c r="AI254" s="67" t="b">
        <f t="shared" si="79"/>
        <v>1</v>
      </c>
      <c r="AJ254" s="67" t="b">
        <f t="shared" si="80"/>
        <v>1</v>
      </c>
      <c r="AK254" s="67" t="b">
        <f t="shared" si="81"/>
        <v>0</v>
      </c>
      <c r="BT254" s="12"/>
      <c r="CA254" s="108"/>
    </row>
    <row r="255" spans="1:79" ht="15" hidden="1" customHeight="1" x14ac:dyDescent="0.35">
      <c r="A255" s="76">
        <v>44096</v>
      </c>
      <c r="B255" s="72" t="s">
        <v>17</v>
      </c>
      <c r="C255" s="74">
        <v>2313</v>
      </c>
      <c r="D255" s="74" t="s">
        <v>97</v>
      </c>
      <c r="E255" s="74">
        <v>228311</v>
      </c>
      <c r="F255" s="74" t="s">
        <v>89</v>
      </c>
      <c r="G255" s="74">
        <v>228310</v>
      </c>
      <c r="H255" s="74">
        <v>1</v>
      </c>
      <c r="I255" s="74"/>
      <c r="J255" s="74"/>
      <c r="K255" s="72"/>
      <c r="L255" s="74">
        <v>650</v>
      </c>
      <c r="M255" s="74">
        <v>799</v>
      </c>
      <c r="N255" s="74">
        <v>919</v>
      </c>
      <c r="O255" s="74">
        <v>748</v>
      </c>
      <c r="P255" s="74">
        <v>892</v>
      </c>
      <c r="Q255" s="74">
        <v>1025</v>
      </c>
      <c r="R255" s="1"/>
      <c r="S255" s="38">
        <v>653</v>
      </c>
      <c r="T255" s="5">
        <v>796</v>
      </c>
      <c r="U255" s="5">
        <v>900</v>
      </c>
      <c r="V255" s="7">
        <v>748</v>
      </c>
      <c r="W255" s="5">
        <v>796</v>
      </c>
      <c r="X255" s="52">
        <v>916</v>
      </c>
      <c r="Y255" s="56">
        <f t="shared" si="73"/>
        <v>3</v>
      </c>
      <c r="Z255" s="7">
        <f t="shared" si="74"/>
        <v>-3</v>
      </c>
      <c r="AA255" s="7">
        <f t="shared" si="75"/>
        <v>-19</v>
      </c>
      <c r="AB255" s="7">
        <f t="shared" si="76"/>
        <v>0</v>
      </c>
      <c r="AC255" s="7">
        <f t="shared" si="77"/>
        <v>-96</v>
      </c>
      <c r="AD255" s="7">
        <f t="shared" si="78"/>
        <v>-109</v>
      </c>
      <c r="AI255" s="67" t="b">
        <f t="shared" si="79"/>
        <v>1</v>
      </c>
      <c r="AJ255" s="67" t="b">
        <f t="shared" si="80"/>
        <v>1</v>
      </c>
      <c r="AK255" s="67" t="b">
        <f t="shared" si="81"/>
        <v>0</v>
      </c>
      <c r="BT255" s="12"/>
      <c r="CA255" s="108"/>
    </row>
    <row r="256" spans="1:79" ht="15" hidden="1" customHeight="1" x14ac:dyDescent="0.35">
      <c r="A256" s="76">
        <v>44096</v>
      </c>
      <c r="B256" s="72" t="s">
        <v>17</v>
      </c>
      <c r="C256" s="74">
        <v>2314</v>
      </c>
      <c r="D256" s="74" t="s">
        <v>98</v>
      </c>
      <c r="E256" s="74">
        <v>228002</v>
      </c>
      <c r="F256" s="74" t="s">
        <v>91</v>
      </c>
      <c r="G256" s="74">
        <v>228207</v>
      </c>
      <c r="H256" s="74">
        <v>1</v>
      </c>
      <c r="I256" s="74"/>
      <c r="J256" s="74"/>
      <c r="K256" s="72"/>
      <c r="L256" s="74">
        <v>650</v>
      </c>
      <c r="M256" s="74">
        <v>799</v>
      </c>
      <c r="N256" s="74">
        <v>919</v>
      </c>
      <c r="O256" s="74">
        <v>748</v>
      </c>
      <c r="P256" s="74">
        <v>892</v>
      </c>
      <c r="Q256" s="74">
        <v>1025</v>
      </c>
      <c r="R256" s="1"/>
      <c r="S256" s="38">
        <v>653</v>
      </c>
      <c r="T256" s="5">
        <v>796</v>
      </c>
      <c r="U256" s="5">
        <v>900</v>
      </c>
      <c r="V256" s="7">
        <v>748</v>
      </c>
      <c r="W256" s="5">
        <v>796</v>
      </c>
      <c r="X256" s="52">
        <v>916</v>
      </c>
      <c r="Y256" s="56">
        <f t="shared" si="73"/>
        <v>3</v>
      </c>
      <c r="Z256" s="7">
        <f t="shared" si="74"/>
        <v>-3</v>
      </c>
      <c r="AA256" s="7">
        <f t="shared" si="75"/>
        <v>-19</v>
      </c>
      <c r="AB256" s="7">
        <f t="shared" si="76"/>
        <v>0</v>
      </c>
      <c r="AC256" s="7">
        <f t="shared" si="77"/>
        <v>-96</v>
      </c>
      <c r="AD256" s="7">
        <f t="shared" si="78"/>
        <v>-109</v>
      </c>
      <c r="AI256" s="67" t="b">
        <f t="shared" si="79"/>
        <v>1</v>
      </c>
      <c r="AJ256" s="67" t="b">
        <f t="shared" si="80"/>
        <v>1</v>
      </c>
      <c r="AK256" s="67" t="b">
        <f t="shared" si="81"/>
        <v>0</v>
      </c>
      <c r="BT256" s="12"/>
      <c r="CA256" s="108"/>
    </row>
    <row r="257" spans="1:79" ht="15" hidden="1" customHeight="1" x14ac:dyDescent="0.35">
      <c r="A257" s="76">
        <v>44096</v>
      </c>
      <c r="B257" s="72" t="s">
        <v>17</v>
      </c>
      <c r="C257" s="74">
        <v>2315</v>
      </c>
      <c r="D257" s="74" t="s">
        <v>22</v>
      </c>
      <c r="E257" s="74">
        <v>228401</v>
      </c>
      <c r="F257" s="74" t="s">
        <v>99</v>
      </c>
      <c r="G257" s="74">
        <v>228313</v>
      </c>
      <c r="H257" s="74">
        <v>1</v>
      </c>
      <c r="I257" s="74"/>
      <c r="J257" s="74"/>
      <c r="K257" s="72"/>
      <c r="L257" s="74">
        <v>650</v>
      </c>
      <c r="M257" s="74">
        <v>804</v>
      </c>
      <c r="N257" s="74">
        <v>925</v>
      </c>
      <c r="O257" s="74">
        <v>748</v>
      </c>
      <c r="P257" s="74">
        <v>906</v>
      </c>
      <c r="Q257" s="74">
        <v>1042</v>
      </c>
      <c r="R257" s="1"/>
      <c r="S257" s="63">
        <v>653</v>
      </c>
      <c r="T257" s="5">
        <v>796</v>
      </c>
      <c r="U257" s="5">
        <v>900</v>
      </c>
      <c r="V257" s="63">
        <v>752</v>
      </c>
      <c r="W257" s="5">
        <v>796</v>
      </c>
      <c r="X257" s="52">
        <v>916</v>
      </c>
      <c r="Y257" s="56">
        <f t="shared" si="73"/>
        <v>3</v>
      </c>
      <c r="Z257" s="7">
        <f t="shared" si="74"/>
        <v>-8</v>
      </c>
      <c r="AA257" s="7">
        <f t="shared" si="75"/>
        <v>-25</v>
      </c>
      <c r="AB257" s="7">
        <f t="shared" si="76"/>
        <v>4</v>
      </c>
      <c r="AC257" s="7">
        <f t="shared" si="77"/>
        <v>-110</v>
      </c>
      <c r="AD257" s="7">
        <f t="shared" si="78"/>
        <v>-126</v>
      </c>
      <c r="AI257" s="67" t="b">
        <f t="shared" si="79"/>
        <v>1</v>
      </c>
      <c r="AJ257" s="67" t="b">
        <f t="shared" si="80"/>
        <v>1</v>
      </c>
      <c r="AK257" s="67" t="b">
        <f t="shared" si="81"/>
        <v>0</v>
      </c>
      <c r="BT257" s="12"/>
      <c r="CA257" s="108"/>
    </row>
    <row r="258" spans="1:79" ht="15" hidden="1" customHeight="1" x14ac:dyDescent="0.35">
      <c r="A258" s="76">
        <v>44096</v>
      </c>
      <c r="B258" s="72" t="s">
        <v>17</v>
      </c>
      <c r="C258" s="74">
        <v>2316</v>
      </c>
      <c r="D258" s="74" t="s">
        <v>22</v>
      </c>
      <c r="E258" s="74">
        <v>228401</v>
      </c>
      <c r="F258" s="74" t="s">
        <v>24</v>
      </c>
      <c r="G258" s="74">
        <v>228402</v>
      </c>
      <c r="H258" s="74">
        <v>1</v>
      </c>
      <c r="I258" s="74"/>
      <c r="J258" s="74"/>
      <c r="K258" s="72"/>
      <c r="L258" s="74">
        <v>364</v>
      </c>
      <c r="M258" s="74">
        <v>446</v>
      </c>
      <c r="N258" s="74">
        <v>513</v>
      </c>
      <c r="O258" s="74">
        <v>467</v>
      </c>
      <c r="P258" s="74">
        <v>528</v>
      </c>
      <c r="Q258" s="74">
        <v>607</v>
      </c>
      <c r="R258" s="1"/>
      <c r="S258" s="5">
        <v>331</v>
      </c>
      <c r="T258" s="7">
        <v>446</v>
      </c>
      <c r="U258" s="5">
        <v>480</v>
      </c>
      <c r="V258" s="5">
        <v>408</v>
      </c>
      <c r="W258" s="7">
        <v>528</v>
      </c>
      <c r="X258" s="52">
        <v>571</v>
      </c>
      <c r="Y258" s="56">
        <f t="shared" si="73"/>
        <v>-33</v>
      </c>
      <c r="Z258" s="7">
        <f t="shared" si="74"/>
        <v>0</v>
      </c>
      <c r="AA258" s="7">
        <f t="shared" si="75"/>
        <v>-33</v>
      </c>
      <c r="AB258" s="7">
        <f t="shared" si="76"/>
        <v>-59</v>
      </c>
      <c r="AC258" s="7">
        <f t="shared" si="77"/>
        <v>0</v>
      </c>
      <c r="AD258" s="7">
        <f t="shared" si="78"/>
        <v>-36</v>
      </c>
      <c r="AI258" s="67" t="b">
        <f t="shared" si="79"/>
        <v>1</v>
      </c>
      <c r="AJ258" s="67" t="b">
        <f t="shared" si="80"/>
        <v>1</v>
      </c>
      <c r="AK258" s="67" t="b">
        <f t="shared" si="81"/>
        <v>0</v>
      </c>
      <c r="BT258" s="12"/>
      <c r="CA258" s="108"/>
    </row>
    <row r="259" spans="1:79" ht="15" hidden="1" customHeight="1" x14ac:dyDescent="0.35">
      <c r="A259" s="76">
        <v>44096</v>
      </c>
      <c r="B259" s="72" t="s">
        <v>17</v>
      </c>
      <c r="C259" s="74">
        <v>2317</v>
      </c>
      <c r="D259" s="74" t="s">
        <v>21</v>
      </c>
      <c r="E259" s="78">
        <v>227900</v>
      </c>
      <c r="F259" s="74" t="s">
        <v>25</v>
      </c>
      <c r="G259" s="78">
        <v>227955</v>
      </c>
      <c r="H259" s="74">
        <v>1</v>
      </c>
      <c r="I259" s="74"/>
      <c r="J259" s="74"/>
      <c r="K259" s="72"/>
      <c r="L259" s="74">
        <v>650</v>
      </c>
      <c r="M259" s="74">
        <v>804</v>
      </c>
      <c r="N259" s="74">
        <v>925</v>
      </c>
      <c r="O259" s="74">
        <v>748</v>
      </c>
      <c r="P259" s="74">
        <v>906</v>
      </c>
      <c r="Q259" s="74">
        <v>1042</v>
      </c>
      <c r="R259" s="1"/>
      <c r="S259" s="7">
        <v>650</v>
      </c>
      <c r="T259" s="5">
        <v>799</v>
      </c>
      <c r="U259" s="5">
        <v>919</v>
      </c>
      <c r="V259" s="7">
        <v>748</v>
      </c>
      <c r="W259" s="5">
        <v>891</v>
      </c>
      <c r="X259" s="52">
        <v>1025</v>
      </c>
      <c r="Y259" s="56">
        <f t="shared" si="73"/>
        <v>0</v>
      </c>
      <c r="Z259" s="7">
        <f t="shared" si="74"/>
        <v>-5</v>
      </c>
      <c r="AA259" s="7">
        <f t="shared" si="75"/>
        <v>-6</v>
      </c>
      <c r="AB259" s="7">
        <f t="shared" si="76"/>
        <v>0</v>
      </c>
      <c r="AC259" s="7">
        <f t="shared" si="77"/>
        <v>-15</v>
      </c>
      <c r="AD259" s="7">
        <f t="shared" si="78"/>
        <v>-17</v>
      </c>
      <c r="AI259" s="67" t="b">
        <f t="shared" si="79"/>
        <v>1</v>
      </c>
      <c r="AJ259" s="67" t="b">
        <f t="shared" si="80"/>
        <v>1</v>
      </c>
      <c r="AK259" s="67" t="b">
        <f t="shared" si="81"/>
        <v>0</v>
      </c>
      <c r="BT259" s="12"/>
      <c r="CA259" s="108"/>
    </row>
    <row r="260" spans="1:79" ht="15" hidden="1" customHeight="1" x14ac:dyDescent="0.35">
      <c r="A260" s="76">
        <v>44096</v>
      </c>
      <c r="B260" s="72" t="s">
        <v>17</v>
      </c>
      <c r="C260" s="74">
        <v>2319</v>
      </c>
      <c r="D260" s="74" t="s">
        <v>22</v>
      </c>
      <c r="E260" s="74">
        <v>228401</v>
      </c>
      <c r="F260" s="74" t="s">
        <v>111</v>
      </c>
      <c r="G260" s="74">
        <v>228650</v>
      </c>
      <c r="H260" s="74">
        <v>1</v>
      </c>
      <c r="I260" s="74"/>
      <c r="J260" s="74"/>
      <c r="K260" s="72"/>
      <c r="L260" s="74">
        <v>916</v>
      </c>
      <c r="M260" s="74">
        <v>1035</v>
      </c>
      <c r="N260" s="74">
        <v>1191</v>
      </c>
      <c r="O260" s="74">
        <v>1067</v>
      </c>
      <c r="P260" s="74">
        <v>1171</v>
      </c>
      <c r="Q260" s="74">
        <v>1346</v>
      </c>
      <c r="R260" s="1"/>
      <c r="S260" s="7">
        <v>916</v>
      </c>
      <c r="T260" s="7">
        <v>1035</v>
      </c>
      <c r="U260" s="7">
        <v>1191</v>
      </c>
      <c r="V260" s="7">
        <v>1067</v>
      </c>
      <c r="W260" s="7">
        <v>1171</v>
      </c>
      <c r="X260" s="49">
        <v>1346</v>
      </c>
      <c r="Y260" s="56">
        <f t="shared" si="73"/>
        <v>0</v>
      </c>
      <c r="Z260" s="7">
        <f t="shared" si="74"/>
        <v>0</v>
      </c>
      <c r="AA260" s="7">
        <f t="shared" si="75"/>
        <v>0</v>
      </c>
      <c r="AB260" s="7">
        <f t="shared" si="76"/>
        <v>0</v>
      </c>
      <c r="AC260" s="7">
        <f t="shared" si="77"/>
        <v>0</v>
      </c>
      <c r="AD260" s="7">
        <f t="shared" si="78"/>
        <v>0</v>
      </c>
      <c r="AI260" s="67" t="b">
        <f t="shared" si="79"/>
        <v>1</v>
      </c>
      <c r="AJ260" s="67" t="b">
        <f t="shared" si="80"/>
        <v>1</v>
      </c>
      <c r="AK260" s="67" t="b">
        <f t="shared" si="81"/>
        <v>0</v>
      </c>
      <c r="BT260" s="12"/>
      <c r="CA260" s="108"/>
    </row>
    <row r="261" spans="1:79" ht="15" hidden="1" customHeight="1" x14ac:dyDescent="0.35">
      <c r="A261" s="76">
        <v>44096</v>
      </c>
      <c r="B261" s="72" t="s">
        <v>17</v>
      </c>
      <c r="C261" s="74">
        <v>2320</v>
      </c>
      <c r="D261" s="74" t="s">
        <v>22</v>
      </c>
      <c r="E261" s="74">
        <v>228401</v>
      </c>
      <c r="F261" s="74" t="s">
        <v>100</v>
      </c>
      <c r="G261" s="74">
        <v>219762</v>
      </c>
      <c r="H261" s="74">
        <v>1</v>
      </c>
      <c r="I261" s="74"/>
      <c r="J261" s="74"/>
      <c r="K261" s="72"/>
      <c r="L261" s="74">
        <v>1298</v>
      </c>
      <c r="M261" s="74">
        <v>1553</v>
      </c>
      <c r="N261" s="74">
        <v>1786</v>
      </c>
      <c r="O261" s="74">
        <v>1495</v>
      </c>
      <c r="P261" s="74">
        <v>1756</v>
      </c>
      <c r="Q261" s="74">
        <v>2020</v>
      </c>
      <c r="R261" s="1"/>
      <c r="S261" s="5">
        <v>1199</v>
      </c>
      <c r="T261" s="5">
        <v>1504</v>
      </c>
      <c r="U261" s="5">
        <v>1730</v>
      </c>
      <c r="V261" s="5">
        <v>1421</v>
      </c>
      <c r="W261" s="5">
        <v>1694</v>
      </c>
      <c r="X261" s="52">
        <v>1948</v>
      </c>
      <c r="Y261" s="56">
        <f t="shared" si="73"/>
        <v>-99</v>
      </c>
      <c r="Z261" s="7">
        <f t="shared" si="74"/>
        <v>-49</v>
      </c>
      <c r="AA261" s="7">
        <f t="shared" si="75"/>
        <v>-56</v>
      </c>
      <c r="AB261" s="7">
        <f t="shared" si="76"/>
        <v>-74</v>
      </c>
      <c r="AC261" s="7">
        <f t="shared" si="77"/>
        <v>-62</v>
      </c>
      <c r="AD261" s="7">
        <f t="shared" si="78"/>
        <v>-72</v>
      </c>
      <c r="AI261" s="67" t="b">
        <f t="shared" si="79"/>
        <v>1</v>
      </c>
      <c r="AJ261" s="67" t="b">
        <f t="shared" si="80"/>
        <v>1</v>
      </c>
      <c r="AK261" s="67" t="b">
        <f t="shared" si="81"/>
        <v>0</v>
      </c>
      <c r="BT261" s="12"/>
      <c r="CA261" s="108"/>
    </row>
    <row r="262" spans="1:79" ht="15" hidden="1" customHeight="1" x14ac:dyDescent="0.35">
      <c r="A262" s="76">
        <v>44148</v>
      </c>
      <c r="B262" s="72" t="s">
        <v>17</v>
      </c>
      <c r="C262" s="74">
        <v>2321</v>
      </c>
      <c r="D262" s="74" t="s">
        <v>98</v>
      </c>
      <c r="E262" s="78">
        <v>228002</v>
      </c>
      <c r="F262" s="74" t="s">
        <v>21</v>
      </c>
      <c r="G262" s="78">
        <v>227900</v>
      </c>
      <c r="H262" s="74">
        <v>1</v>
      </c>
      <c r="I262" s="74"/>
      <c r="J262" s="74"/>
      <c r="K262" s="72"/>
      <c r="L262" s="74">
        <v>653</v>
      </c>
      <c r="M262" s="74">
        <v>808</v>
      </c>
      <c r="N262" s="74">
        <v>900</v>
      </c>
      <c r="O262" s="74">
        <v>752</v>
      </c>
      <c r="P262" s="74">
        <v>889</v>
      </c>
      <c r="Q262" s="74">
        <v>933</v>
      </c>
      <c r="R262" s="1"/>
      <c r="S262" s="7">
        <v>653</v>
      </c>
      <c r="T262" s="5">
        <v>799</v>
      </c>
      <c r="U262" s="7">
        <v>900</v>
      </c>
      <c r="V262" s="5">
        <v>748</v>
      </c>
      <c r="W262" s="7">
        <v>889</v>
      </c>
      <c r="X262" s="49">
        <v>933</v>
      </c>
      <c r="Y262" s="56">
        <f t="shared" si="73"/>
        <v>0</v>
      </c>
      <c r="Z262" s="7">
        <f t="shared" si="74"/>
        <v>-9</v>
      </c>
      <c r="AA262" s="7">
        <f t="shared" si="75"/>
        <v>0</v>
      </c>
      <c r="AB262" s="7">
        <f t="shared" si="76"/>
        <v>-4</v>
      </c>
      <c r="AC262" s="7">
        <f t="shared" si="77"/>
        <v>0</v>
      </c>
      <c r="AD262" s="7">
        <f t="shared" si="78"/>
        <v>0</v>
      </c>
      <c r="AI262" s="67" t="b">
        <f t="shared" si="79"/>
        <v>1</v>
      </c>
      <c r="AJ262" s="67" t="b">
        <f t="shared" si="80"/>
        <v>1</v>
      </c>
      <c r="AK262" s="67" t="b">
        <f t="shared" si="81"/>
        <v>0</v>
      </c>
      <c r="BT262" s="12"/>
      <c r="CA262" s="108"/>
    </row>
    <row r="263" spans="1:79" ht="15" hidden="1" customHeight="1" x14ac:dyDescent="0.35">
      <c r="A263" s="71">
        <v>44200</v>
      </c>
      <c r="B263" s="72" t="s">
        <v>17</v>
      </c>
      <c r="C263" s="74" t="s">
        <v>207</v>
      </c>
      <c r="D263" s="74" t="s">
        <v>242</v>
      </c>
      <c r="E263" s="74">
        <v>228110</v>
      </c>
      <c r="F263" s="74" t="s">
        <v>243</v>
      </c>
      <c r="G263" s="74">
        <v>228111</v>
      </c>
      <c r="H263" s="74">
        <v>1</v>
      </c>
      <c r="I263" s="74"/>
      <c r="J263" s="74"/>
      <c r="K263" s="72"/>
      <c r="L263" s="74">
        <v>198</v>
      </c>
      <c r="M263" s="74">
        <v>218</v>
      </c>
      <c r="N263" s="74">
        <v>238</v>
      </c>
      <c r="O263" s="74">
        <v>244</v>
      </c>
      <c r="P263" s="74">
        <v>280</v>
      </c>
      <c r="Q263" s="74">
        <v>305</v>
      </c>
      <c r="R263" s="1">
        <v>280</v>
      </c>
      <c r="S263" s="5">
        <v>150</v>
      </c>
      <c r="T263" s="63">
        <v>219</v>
      </c>
      <c r="U263" s="7">
        <v>238</v>
      </c>
      <c r="V263" s="5">
        <v>208</v>
      </c>
      <c r="W263" s="7">
        <v>280</v>
      </c>
      <c r="X263" s="49">
        <v>305</v>
      </c>
      <c r="Y263" s="56">
        <f t="shared" si="73"/>
        <v>-48</v>
      </c>
      <c r="Z263" s="7">
        <f t="shared" si="74"/>
        <v>1</v>
      </c>
      <c r="AA263" s="7">
        <f t="shared" si="75"/>
        <v>0</v>
      </c>
      <c r="AB263" s="7">
        <f t="shared" si="76"/>
        <v>-36</v>
      </c>
      <c r="AC263" s="7">
        <f t="shared" si="77"/>
        <v>0</v>
      </c>
      <c r="AD263" s="7">
        <f t="shared" si="78"/>
        <v>0</v>
      </c>
      <c r="AI263" s="67" t="b">
        <f t="shared" si="79"/>
        <v>1</v>
      </c>
      <c r="AJ263" s="67" t="b">
        <f t="shared" si="80"/>
        <v>1</v>
      </c>
      <c r="AK263" s="67" t="b">
        <f t="shared" si="81"/>
        <v>0</v>
      </c>
      <c r="BT263" s="12"/>
      <c r="CA263" s="108"/>
    </row>
    <row r="264" spans="1:79" ht="15" hidden="1" customHeight="1" x14ac:dyDescent="0.35">
      <c r="A264" s="71">
        <v>44200</v>
      </c>
      <c r="B264" s="72" t="s">
        <v>17</v>
      </c>
      <c r="C264" s="74" t="s">
        <v>208</v>
      </c>
      <c r="D264" s="74" t="s">
        <v>243</v>
      </c>
      <c r="E264" s="74">
        <v>228111</v>
      </c>
      <c r="F264" s="74" t="s">
        <v>244</v>
      </c>
      <c r="G264" s="74">
        <v>228107</v>
      </c>
      <c r="H264" s="74">
        <v>1</v>
      </c>
      <c r="I264" s="74"/>
      <c r="J264" s="74"/>
      <c r="K264" s="72"/>
      <c r="L264" s="74">
        <v>245</v>
      </c>
      <c r="M264" s="74">
        <v>315</v>
      </c>
      <c r="N264" s="74">
        <v>362</v>
      </c>
      <c r="O264" s="74">
        <v>283</v>
      </c>
      <c r="P264" s="74">
        <v>355</v>
      </c>
      <c r="Q264" s="74">
        <v>408</v>
      </c>
      <c r="R264" s="1"/>
      <c r="S264" s="63">
        <v>246</v>
      </c>
      <c r="T264" s="7">
        <v>315</v>
      </c>
      <c r="U264" s="5">
        <v>337</v>
      </c>
      <c r="V264" s="7">
        <v>283</v>
      </c>
      <c r="W264" s="7">
        <v>355</v>
      </c>
      <c r="X264" s="52">
        <v>381</v>
      </c>
      <c r="Y264" s="56">
        <f t="shared" si="73"/>
        <v>1</v>
      </c>
      <c r="Z264" s="7">
        <f t="shared" si="74"/>
        <v>0</v>
      </c>
      <c r="AA264" s="7">
        <f t="shared" si="75"/>
        <v>-25</v>
      </c>
      <c r="AB264" s="7">
        <f t="shared" si="76"/>
        <v>0</v>
      </c>
      <c r="AC264" s="7">
        <f t="shared" si="77"/>
        <v>0</v>
      </c>
      <c r="AD264" s="7">
        <f t="shared" si="78"/>
        <v>-27</v>
      </c>
      <c r="AI264" s="67" t="b">
        <f t="shared" si="79"/>
        <v>1</v>
      </c>
      <c r="AJ264" s="67" t="b">
        <f t="shared" si="80"/>
        <v>1</v>
      </c>
      <c r="AK264" s="67" t="b">
        <f t="shared" si="81"/>
        <v>0</v>
      </c>
      <c r="BT264" s="12"/>
      <c r="CA264" s="108"/>
    </row>
    <row r="265" spans="1:79" ht="15" hidden="1" customHeight="1" x14ac:dyDescent="0.35">
      <c r="A265" s="76">
        <v>44096</v>
      </c>
      <c r="B265" s="72" t="s">
        <v>17</v>
      </c>
      <c r="C265" s="74" t="s">
        <v>34</v>
      </c>
      <c r="D265" s="74" t="s">
        <v>18</v>
      </c>
      <c r="E265" s="74">
        <v>228110</v>
      </c>
      <c r="F265" s="78" t="s">
        <v>35</v>
      </c>
      <c r="G265" s="74">
        <v>227905</v>
      </c>
      <c r="H265" s="74">
        <v>1</v>
      </c>
      <c r="I265" s="74"/>
      <c r="J265" s="74"/>
      <c r="K265" s="72"/>
      <c r="L265" s="74">
        <v>218</v>
      </c>
      <c r="M265" s="74">
        <v>306</v>
      </c>
      <c r="N265" s="74">
        <v>352</v>
      </c>
      <c r="O265" s="74">
        <v>280</v>
      </c>
      <c r="P265" s="74">
        <v>348</v>
      </c>
      <c r="Q265" s="74">
        <v>400</v>
      </c>
      <c r="R265" s="1"/>
      <c r="S265" s="63">
        <v>237</v>
      </c>
      <c r="T265" s="7">
        <v>306</v>
      </c>
      <c r="U265" s="7">
        <v>352</v>
      </c>
      <c r="V265" s="5">
        <v>276</v>
      </c>
      <c r="W265" s="7">
        <v>348</v>
      </c>
      <c r="X265" s="49">
        <v>400</v>
      </c>
      <c r="Y265" s="56">
        <f t="shared" si="73"/>
        <v>19</v>
      </c>
      <c r="Z265" s="7">
        <f t="shared" si="74"/>
        <v>0</v>
      </c>
      <c r="AA265" s="7">
        <f t="shared" si="75"/>
        <v>0</v>
      </c>
      <c r="AB265" s="7">
        <f t="shared" si="76"/>
        <v>-4</v>
      </c>
      <c r="AC265" s="7">
        <f t="shared" si="77"/>
        <v>0</v>
      </c>
      <c r="AD265" s="7">
        <f t="shared" si="78"/>
        <v>0</v>
      </c>
      <c r="AI265" s="67" t="b">
        <f t="shared" si="79"/>
        <v>1</v>
      </c>
      <c r="AJ265" s="67" t="b">
        <f t="shared" si="80"/>
        <v>1</v>
      </c>
      <c r="AK265" s="67" t="b">
        <f t="shared" si="81"/>
        <v>0</v>
      </c>
      <c r="BT265" s="12"/>
      <c r="CA265" s="108"/>
    </row>
    <row r="266" spans="1:79" ht="15" hidden="1" customHeight="1" x14ac:dyDescent="0.35">
      <c r="A266" s="76">
        <v>44148</v>
      </c>
      <c r="B266" s="72" t="s">
        <v>17</v>
      </c>
      <c r="C266" s="74" t="s">
        <v>165</v>
      </c>
      <c r="D266" s="74" t="s">
        <v>166</v>
      </c>
      <c r="E266" s="74">
        <v>227905</v>
      </c>
      <c r="F266" s="74" t="s">
        <v>167</v>
      </c>
      <c r="G266" s="74">
        <v>227903</v>
      </c>
      <c r="H266" s="74">
        <v>1</v>
      </c>
      <c r="I266" s="74"/>
      <c r="J266" s="74"/>
      <c r="K266" s="72"/>
      <c r="L266" s="74">
        <v>218</v>
      </c>
      <c r="M266" s="74">
        <v>306</v>
      </c>
      <c r="N266" s="74">
        <v>352</v>
      </c>
      <c r="O266" s="74">
        <v>280</v>
      </c>
      <c r="P266" s="74">
        <v>348</v>
      </c>
      <c r="Q266" s="74">
        <v>400</v>
      </c>
      <c r="R266" s="1"/>
      <c r="S266" s="63">
        <v>238</v>
      </c>
      <c r="T266" s="63">
        <v>307</v>
      </c>
      <c r="U266" s="5">
        <v>329</v>
      </c>
      <c r="V266" s="5">
        <v>277</v>
      </c>
      <c r="W266" s="63">
        <v>349</v>
      </c>
      <c r="X266" s="52">
        <v>376</v>
      </c>
      <c r="Y266" s="56">
        <f t="shared" si="73"/>
        <v>20</v>
      </c>
      <c r="Z266" s="7">
        <f t="shared" si="74"/>
        <v>1</v>
      </c>
      <c r="AA266" s="7">
        <f t="shared" si="75"/>
        <v>-23</v>
      </c>
      <c r="AB266" s="7">
        <f t="shared" si="76"/>
        <v>-3</v>
      </c>
      <c r="AC266" s="7">
        <f t="shared" si="77"/>
        <v>1</v>
      </c>
      <c r="AD266" s="7">
        <f t="shared" si="78"/>
        <v>-24</v>
      </c>
      <c r="AI266" s="67" t="b">
        <f t="shared" si="79"/>
        <v>1</v>
      </c>
      <c r="AJ266" s="67" t="b">
        <f t="shared" si="80"/>
        <v>1</v>
      </c>
      <c r="AK266" s="67" t="b">
        <f t="shared" si="81"/>
        <v>0</v>
      </c>
      <c r="BT266" s="12"/>
      <c r="CA266" s="108"/>
    </row>
    <row r="267" spans="1:79" ht="15" hidden="1" customHeight="1" x14ac:dyDescent="0.35">
      <c r="A267" s="71">
        <v>44200</v>
      </c>
      <c r="B267" s="72" t="s">
        <v>17</v>
      </c>
      <c r="C267" s="74" t="s">
        <v>209</v>
      </c>
      <c r="D267" s="74" t="s">
        <v>242</v>
      </c>
      <c r="E267" s="74">
        <v>228110</v>
      </c>
      <c r="F267" s="74" t="s">
        <v>245</v>
      </c>
      <c r="G267" s="74">
        <v>227906</v>
      </c>
      <c r="H267" s="74">
        <v>1</v>
      </c>
      <c r="I267" s="74"/>
      <c r="J267" s="74"/>
      <c r="K267" s="72"/>
      <c r="L267" s="74">
        <v>218</v>
      </c>
      <c r="M267" s="74">
        <v>306</v>
      </c>
      <c r="N267" s="74">
        <v>352</v>
      </c>
      <c r="O267" s="74">
        <v>280</v>
      </c>
      <c r="P267" s="74">
        <v>348</v>
      </c>
      <c r="Q267" s="74">
        <v>400</v>
      </c>
      <c r="R267" s="1"/>
      <c r="S267" s="63">
        <v>237</v>
      </c>
      <c r="T267" s="7">
        <v>306</v>
      </c>
      <c r="U267" s="5">
        <v>328</v>
      </c>
      <c r="V267" s="5">
        <v>276</v>
      </c>
      <c r="W267" s="7">
        <v>348</v>
      </c>
      <c r="X267" s="52">
        <v>374</v>
      </c>
      <c r="Y267" s="56">
        <f t="shared" si="73"/>
        <v>19</v>
      </c>
      <c r="Z267" s="7">
        <f t="shared" si="74"/>
        <v>0</v>
      </c>
      <c r="AA267" s="7">
        <f t="shared" si="75"/>
        <v>-24</v>
      </c>
      <c r="AB267" s="7">
        <f t="shared" si="76"/>
        <v>-4</v>
      </c>
      <c r="AC267" s="7">
        <f t="shared" si="77"/>
        <v>0</v>
      </c>
      <c r="AD267" s="7">
        <f t="shared" si="78"/>
        <v>-26</v>
      </c>
      <c r="AI267" s="67" t="b">
        <f t="shared" si="79"/>
        <v>1</v>
      </c>
      <c r="AJ267" s="67" t="b">
        <f t="shared" si="80"/>
        <v>1</v>
      </c>
      <c r="AK267" s="67" t="b">
        <f t="shared" si="81"/>
        <v>0</v>
      </c>
      <c r="BT267" s="12"/>
      <c r="CA267" s="108"/>
    </row>
    <row r="268" spans="1:79" ht="15" hidden="1" customHeight="1" x14ac:dyDescent="0.35">
      <c r="A268" s="71">
        <v>44200</v>
      </c>
      <c r="B268" s="72" t="s">
        <v>17</v>
      </c>
      <c r="C268" s="74" t="s">
        <v>210</v>
      </c>
      <c r="D268" s="74" t="s">
        <v>245</v>
      </c>
      <c r="E268" s="74">
        <v>227906</v>
      </c>
      <c r="F268" s="74" t="s">
        <v>246</v>
      </c>
      <c r="G268" s="74">
        <v>227904</v>
      </c>
      <c r="H268" s="74">
        <v>1</v>
      </c>
      <c r="I268" s="74"/>
      <c r="J268" s="74"/>
      <c r="K268" s="72"/>
      <c r="L268" s="74">
        <v>218</v>
      </c>
      <c r="M268" s="74">
        <v>306</v>
      </c>
      <c r="N268" s="74">
        <v>352</v>
      </c>
      <c r="O268" s="74">
        <v>280</v>
      </c>
      <c r="P268" s="74">
        <v>348</v>
      </c>
      <c r="Q268" s="74">
        <v>400</v>
      </c>
      <c r="R268" s="1"/>
      <c r="S268" s="63">
        <v>237</v>
      </c>
      <c r="T268" s="7">
        <v>306</v>
      </c>
      <c r="U268" s="5">
        <v>328</v>
      </c>
      <c r="V268" s="5">
        <v>276</v>
      </c>
      <c r="W268" s="7">
        <v>348</v>
      </c>
      <c r="X268" s="52">
        <v>374</v>
      </c>
      <c r="Y268" s="56">
        <f t="shared" si="73"/>
        <v>19</v>
      </c>
      <c r="Z268" s="7">
        <f t="shared" si="74"/>
        <v>0</v>
      </c>
      <c r="AA268" s="7">
        <f t="shared" si="75"/>
        <v>-24</v>
      </c>
      <c r="AB268" s="7">
        <f t="shared" si="76"/>
        <v>-4</v>
      </c>
      <c r="AC268" s="7">
        <f t="shared" si="77"/>
        <v>0</v>
      </c>
      <c r="AD268" s="7">
        <f t="shared" si="78"/>
        <v>-26</v>
      </c>
      <c r="AI268" s="67" t="b">
        <f t="shared" si="79"/>
        <v>1</v>
      </c>
      <c r="AJ268" s="67" t="b">
        <f t="shared" si="80"/>
        <v>1</v>
      </c>
      <c r="AK268" s="67" t="b">
        <f t="shared" si="81"/>
        <v>0</v>
      </c>
      <c r="BT268" s="12"/>
      <c r="CA268" s="108"/>
    </row>
    <row r="269" spans="1:79" ht="15" hidden="1" customHeight="1" x14ac:dyDescent="0.35">
      <c r="A269" s="76">
        <v>44201</v>
      </c>
      <c r="B269" s="72" t="s">
        <v>26</v>
      </c>
      <c r="C269" s="74">
        <v>5015</v>
      </c>
      <c r="D269" s="74" t="s">
        <v>33</v>
      </c>
      <c r="E269" s="74">
        <v>200027</v>
      </c>
      <c r="F269" s="74" t="s">
        <v>309</v>
      </c>
      <c r="G269" s="74">
        <v>200029</v>
      </c>
      <c r="H269" s="74">
        <v>1</v>
      </c>
      <c r="I269" s="74"/>
      <c r="J269" s="74"/>
      <c r="K269" s="72"/>
      <c r="L269" s="74">
        <v>2701</v>
      </c>
      <c r="M269" s="74">
        <v>3013</v>
      </c>
      <c r="N269" s="74">
        <v>3465</v>
      </c>
      <c r="O269" s="74">
        <v>2909</v>
      </c>
      <c r="P269" s="74">
        <v>3247</v>
      </c>
      <c r="Q269" s="74">
        <v>3734</v>
      </c>
      <c r="R269" s="1"/>
      <c r="S269" s="5">
        <v>2194</v>
      </c>
      <c r="T269" s="5">
        <v>2598</v>
      </c>
      <c r="U269" s="5">
        <v>2987</v>
      </c>
      <c r="V269" s="5">
        <v>2598</v>
      </c>
      <c r="W269" s="5">
        <v>2598</v>
      </c>
      <c r="X269" s="52">
        <v>2987</v>
      </c>
      <c r="Y269" s="56">
        <f t="shared" si="73"/>
        <v>-507</v>
      </c>
      <c r="Z269" s="7">
        <f t="shared" si="74"/>
        <v>-415</v>
      </c>
      <c r="AA269" s="7">
        <f t="shared" si="75"/>
        <v>-478</v>
      </c>
      <c r="AB269" s="7">
        <f t="shared" si="76"/>
        <v>-311</v>
      </c>
      <c r="AC269" s="7">
        <f t="shared" si="77"/>
        <v>-649</v>
      </c>
      <c r="AD269" s="7">
        <f t="shared" si="78"/>
        <v>-747</v>
      </c>
      <c r="AI269" s="67" t="b">
        <f t="shared" si="79"/>
        <v>1</v>
      </c>
      <c r="AJ269" s="67" t="b">
        <f t="shared" si="80"/>
        <v>1</v>
      </c>
      <c r="AK269" s="67" t="b">
        <f t="shared" si="81"/>
        <v>0</v>
      </c>
      <c r="BT269" s="12"/>
      <c r="CA269" s="108"/>
    </row>
    <row r="270" spans="1:79" ht="15" hidden="1" customHeight="1" x14ac:dyDescent="0.35">
      <c r="A270" s="76">
        <v>44201</v>
      </c>
      <c r="B270" s="72" t="s">
        <v>26</v>
      </c>
      <c r="C270" s="74">
        <v>5025</v>
      </c>
      <c r="D270" s="74" t="s">
        <v>32</v>
      </c>
      <c r="E270" s="74">
        <v>200010</v>
      </c>
      <c r="F270" s="74" t="s">
        <v>47</v>
      </c>
      <c r="G270" s="74">
        <v>200051</v>
      </c>
      <c r="H270" s="74">
        <v>1</v>
      </c>
      <c r="I270" s="74"/>
      <c r="J270" s="74"/>
      <c r="K270" s="72"/>
      <c r="L270" s="74">
        <v>2986</v>
      </c>
      <c r="M270" s="74">
        <v>3710</v>
      </c>
      <c r="N270" s="74">
        <v>4266</v>
      </c>
      <c r="O270" s="74">
        <v>3838</v>
      </c>
      <c r="P270" s="74">
        <v>4330</v>
      </c>
      <c r="Q270" s="74">
        <v>4979</v>
      </c>
      <c r="R270" s="1"/>
      <c r="S270" s="5">
        <v>2194</v>
      </c>
      <c r="T270" s="5">
        <v>2727</v>
      </c>
      <c r="U270" s="5">
        <v>3137</v>
      </c>
      <c r="V270" s="5">
        <v>2727</v>
      </c>
      <c r="W270" s="5">
        <v>2727</v>
      </c>
      <c r="X270" s="52">
        <v>3137</v>
      </c>
      <c r="Y270" s="56">
        <f t="shared" si="73"/>
        <v>-792</v>
      </c>
      <c r="Z270" s="7">
        <f t="shared" si="74"/>
        <v>-983</v>
      </c>
      <c r="AA270" s="7">
        <f t="shared" si="75"/>
        <v>-1129</v>
      </c>
      <c r="AB270" s="7">
        <f t="shared" si="76"/>
        <v>-1111</v>
      </c>
      <c r="AC270" s="7">
        <f t="shared" si="77"/>
        <v>-1603</v>
      </c>
      <c r="AD270" s="7">
        <f t="shared" si="78"/>
        <v>-1842</v>
      </c>
      <c r="AI270" s="67" t="b">
        <f t="shared" si="79"/>
        <v>1</v>
      </c>
      <c r="AJ270" s="67" t="b">
        <f t="shared" si="80"/>
        <v>1</v>
      </c>
      <c r="AK270" s="67" t="b">
        <f t="shared" si="81"/>
        <v>0</v>
      </c>
      <c r="BT270" s="12"/>
      <c r="CA270" s="108"/>
    </row>
    <row r="271" spans="1:79" ht="15" hidden="1" customHeight="1" x14ac:dyDescent="0.35">
      <c r="A271" s="76">
        <v>44201</v>
      </c>
      <c r="B271" s="72" t="s">
        <v>26</v>
      </c>
      <c r="C271" s="74">
        <v>5036</v>
      </c>
      <c r="D271" s="74" t="s">
        <v>32</v>
      </c>
      <c r="E271" s="74">
        <v>200010</v>
      </c>
      <c r="F271" s="74" t="s">
        <v>33</v>
      </c>
      <c r="G271" s="74">
        <v>200027</v>
      </c>
      <c r="H271" s="74">
        <v>1</v>
      </c>
      <c r="I271" s="74"/>
      <c r="J271" s="74"/>
      <c r="K271" s="72"/>
      <c r="L271" s="74">
        <v>2701</v>
      </c>
      <c r="M271" s="74">
        <v>3013</v>
      </c>
      <c r="N271" s="74">
        <v>3465</v>
      </c>
      <c r="O271" s="74">
        <v>2909</v>
      </c>
      <c r="P271" s="74">
        <v>3247</v>
      </c>
      <c r="Q271" s="74">
        <v>3734</v>
      </c>
      <c r="R271" s="1"/>
      <c r="S271" s="5">
        <v>2194</v>
      </c>
      <c r="T271" s="5">
        <v>2598</v>
      </c>
      <c r="U271" s="5">
        <v>2987</v>
      </c>
      <c r="V271" s="5">
        <v>2598</v>
      </c>
      <c r="W271" s="5">
        <v>2598</v>
      </c>
      <c r="X271" s="52">
        <v>2987</v>
      </c>
      <c r="Y271" s="56">
        <f t="shared" si="73"/>
        <v>-507</v>
      </c>
      <c r="Z271" s="7">
        <f t="shared" si="74"/>
        <v>-415</v>
      </c>
      <c r="AA271" s="7">
        <f t="shared" si="75"/>
        <v>-478</v>
      </c>
      <c r="AB271" s="7">
        <f t="shared" si="76"/>
        <v>-311</v>
      </c>
      <c r="AC271" s="7">
        <f t="shared" si="77"/>
        <v>-649</v>
      </c>
      <c r="AD271" s="7">
        <f t="shared" si="78"/>
        <v>-747</v>
      </c>
      <c r="AI271" s="67" t="b">
        <f t="shared" si="79"/>
        <v>1</v>
      </c>
      <c r="AJ271" s="67" t="b">
        <f t="shared" si="80"/>
        <v>1</v>
      </c>
      <c r="AK271" s="67" t="b">
        <f t="shared" si="81"/>
        <v>0</v>
      </c>
      <c r="BT271" s="12"/>
      <c r="CA271" s="108"/>
    </row>
    <row r="272" spans="1:79" ht="15" hidden="1" customHeight="1" x14ac:dyDescent="0.35">
      <c r="A272" s="76">
        <v>44200</v>
      </c>
      <c r="B272" s="72" t="s">
        <v>26</v>
      </c>
      <c r="C272" s="74">
        <v>13704</v>
      </c>
      <c r="D272" s="74" t="s">
        <v>253</v>
      </c>
      <c r="E272" s="74">
        <v>232110</v>
      </c>
      <c r="F272" s="74" t="s">
        <v>254</v>
      </c>
      <c r="G272" s="74">
        <v>232112</v>
      </c>
      <c r="H272" s="74">
        <v>1</v>
      </c>
      <c r="I272" s="74"/>
      <c r="J272" s="74"/>
      <c r="K272" s="72"/>
      <c r="L272" s="74">
        <v>242</v>
      </c>
      <c r="M272" s="74">
        <v>242</v>
      </c>
      <c r="N272" s="74">
        <v>278</v>
      </c>
      <c r="O272" s="74">
        <v>310</v>
      </c>
      <c r="P272" s="74">
        <v>308</v>
      </c>
      <c r="Q272" s="74">
        <v>356</v>
      </c>
      <c r="R272" s="1"/>
      <c r="S272" s="5">
        <v>167</v>
      </c>
      <c r="T272" s="5">
        <v>240</v>
      </c>
      <c r="U272" s="5">
        <v>264</v>
      </c>
      <c r="V272" s="5">
        <v>230</v>
      </c>
      <c r="W272" s="7">
        <v>308</v>
      </c>
      <c r="X272" s="52">
        <v>337</v>
      </c>
      <c r="Y272" s="56">
        <f t="shared" si="73"/>
        <v>-75</v>
      </c>
      <c r="Z272" s="7">
        <f t="shared" si="74"/>
        <v>-2</v>
      </c>
      <c r="AA272" s="7">
        <f t="shared" si="75"/>
        <v>-14</v>
      </c>
      <c r="AB272" s="7">
        <f t="shared" si="76"/>
        <v>-80</v>
      </c>
      <c r="AC272" s="7">
        <f t="shared" si="77"/>
        <v>0</v>
      </c>
      <c r="AD272" s="7">
        <f t="shared" si="78"/>
        <v>-19</v>
      </c>
      <c r="AI272" s="67" t="b">
        <f t="shared" si="79"/>
        <v>1</v>
      </c>
      <c r="AJ272" s="67" t="b">
        <f t="shared" si="80"/>
        <v>1</v>
      </c>
      <c r="AK272" s="67" t="b">
        <f t="shared" si="81"/>
        <v>0</v>
      </c>
      <c r="BT272" s="12"/>
      <c r="CA272" s="108"/>
    </row>
    <row r="273" spans="1:79" ht="15" hidden="1" customHeight="1" x14ac:dyDescent="0.35">
      <c r="A273" s="76">
        <v>44148</v>
      </c>
      <c r="B273" s="72" t="s">
        <v>26</v>
      </c>
      <c r="C273" s="74">
        <v>13705</v>
      </c>
      <c r="D273" s="74" t="s">
        <v>154</v>
      </c>
      <c r="E273" s="74">
        <v>232121</v>
      </c>
      <c r="F273" s="74" t="s">
        <v>168</v>
      </c>
      <c r="G273" s="74">
        <v>232805</v>
      </c>
      <c r="H273" s="74">
        <v>1</v>
      </c>
      <c r="I273" s="74"/>
      <c r="J273" s="74"/>
      <c r="K273" s="72"/>
      <c r="L273" s="74">
        <v>272</v>
      </c>
      <c r="M273" s="74">
        <v>272</v>
      </c>
      <c r="N273" s="74">
        <v>286</v>
      </c>
      <c r="O273" s="74">
        <v>272</v>
      </c>
      <c r="P273" s="74">
        <v>272</v>
      </c>
      <c r="Q273" s="74">
        <v>286</v>
      </c>
      <c r="R273" s="1"/>
      <c r="S273" s="7">
        <v>272</v>
      </c>
      <c r="T273" s="7">
        <v>272</v>
      </c>
      <c r="U273" s="5">
        <v>285</v>
      </c>
      <c r="V273" s="7">
        <v>272</v>
      </c>
      <c r="W273" s="7">
        <v>272</v>
      </c>
      <c r="X273" s="52">
        <v>285</v>
      </c>
      <c r="Y273" s="56">
        <f t="shared" si="73"/>
        <v>0</v>
      </c>
      <c r="Z273" s="7">
        <f t="shared" si="74"/>
        <v>0</v>
      </c>
      <c r="AA273" s="7">
        <f t="shared" si="75"/>
        <v>-1</v>
      </c>
      <c r="AB273" s="7">
        <f t="shared" si="76"/>
        <v>0</v>
      </c>
      <c r="AC273" s="7">
        <f t="shared" si="77"/>
        <v>0</v>
      </c>
      <c r="AD273" s="7">
        <f t="shared" si="78"/>
        <v>-1</v>
      </c>
      <c r="AI273" s="67" t="b">
        <f t="shared" si="79"/>
        <v>1</v>
      </c>
      <c r="AJ273" s="67" t="b">
        <f t="shared" si="80"/>
        <v>1</v>
      </c>
      <c r="AK273" s="67" t="b">
        <f t="shared" si="81"/>
        <v>0</v>
      </c>
      <c r="BT273" s="12"/>
      <c r="CA273" s="108"/>
    </row>
    <row r="274" spans="1:79" ht="15" hidden="1" customHeight="1" x14ac:dyDescent="0.35">
      <c r="A274" s="76">
        <v>44096</v>
      </c>
      <c r="B274" s="72" t="s">
        <v>26</v>
      </c>
      <c r="C274" s="74">
        <v>13707</v>
      </c>
      <c r="D274" s="74" t="s">
        <v>82</v>
      </c>
      <c r="E274" s="74">
        <v>232119</v>
      </c>
      <c r="F274" s="74" t="s">
        <v>84</v>
      </c>
      <c r="G274" s="74">
        <v>232117</v>
      </c>
      <c r="H274" s="74">
        <v>1</v>
      </c>
      <c r="I274" s="74"/>
      <c r="J274" s="74"/>
      <c r="K274" s="72"/>
      <c r="L274" s="74">
        <v>178</v>
      </c>
      <c r="M274" s="74">
        <v>225</v>
      </c>
      <c r="N274" s="74">
        <v>259</v>
      </c>
      <c r="O274" s="74">
        <v>193</v>
      </c>
      <c r="P274" s="74">
        <v>242</v>
      </c>
      <c r="Q274" s="74">
        <v>278</v>
      </c>
      <c r="R274" s="1"/>
      <c r="S274" s="5">
        <v>101</v>
      </c>
      <c r="T274" s="5">
        <v>144</v>
      </c>
      <c r="U274" s="5">
        <v>149</v>
      </c>
      <c r="V274" s="5">
        <v>128</v>
      </c>
      <c r="W274" s="5">
        <v>175</v>
      </c>
      <c r="X274" s="52">
        <v>181</v>
      </c>
      <c r="Y274" s="56">
        <f t="shared" si="73"/>
        <v>-77</v>
      </c>
      <c r="Z274" s="7">
        <f t="shared" si="74"/>
        <v>-81</v>
      </c>
      <c r="AA274" s="7">
        <f t="shared" si="75"/>
        <v>-110</v>
      </c>
      <c r="AB274" s="7">
        <f t="shared" si="76"/>
        <v>-65</v>
      </c>
      <c r="AC274" s="7">
        <f t="shared" si="77"/>
        <v>-67</v>
      </c>
      <c r="AD274" s="7">
        <f t="shared" si="78"/>
        <v>-97</v>
      </c>
      <c r="AI274" s="67" t="b">
        <f t="shared" si="79"/>
        <v>1</v>
      </c>
      <c r="AJ274" s="67" t="b">
        <f t="shared" si="80"/>
        <v>1</v>
      </c>
      <c r="AK274" s="67" t="b">
        <f t="shared" si="81"/>
        <v>0</v>
      </c>
      <c r="BT274" s="12"/>
      <c r="CA274" s="108"/>
    </row>
    <row r="275" spans="1:79" ht="15" hidden="1" customHeight="1" x14ac:dyDescent="0.35">
      <c r="A275" s="76">
        <v>44200</v>
      </c>
      <c r="B275" s="72" t="s">
        <v>26</v>
      </c>
      <c r="C275" s="74">
        <v>13709</v>
      </c>
      <c r="D275" s="74" t="s">
        <v>254</v>
      </c>
      <c r="E275" s="74">
        <v>232112</v>
      </c>
      <c r="F275" s="74" t="s">
        <v>256</v>
      </c>
      <c r="G275" s="74">
        <v>232114</v>
      </c>
      <c r="H275" s="74">
        <v>1</v>
      </c>
      <c r="I275" s="74"/>
      <c r="J275" s="74"/>
      <c r="K275" s="72"/>
      <c r="L275" s="74">
        <v>242</v>
      </c>
      <c r="M275" s="74">
        <v>242</v>
      </c>
      <c r="N275" s="74">
        <v>278</v>
      </c>
      <c r="O275" s="74">
        <v>310</v>
      </c>
      <c r="P275" s="74">
        <v>310</v>
      </c>
      <c r="Q275" s="74">
        <v>356</v>
      </c>
      <c r="R275" s="1"/>
      <c r="S275" s="5">
        <v>167</v>
      </c>
      <c r="T275" s="5">
        <v>240</v>
      </c>
      <c r="U275" s="5">
        <v>264</v>
      </c>
      <c r="V275" s="5">
        <v>230</v>
      </c>
      <c r="W275" s="5">
        <v>308</v>
      </c>
      <c r="X275" s="52">
        <v>337</v>
      </c>
      <c r="Y275" s="56">
        <f t="shared" si="73"/>
        <v>-75</v>
      </c>
      <c r="Z275" s="7">
        <f t="shared" si="74"/>
        <v>-2</v>
      </c>
      <c r="AA275" s="7">
        <f t="shared" si="75"/>
        <v>-14</v>
      </c>
      <c r="AB275" s="7">
        <f t="shared" si="76"/>
        <v>-80</v>
      </c>
      <c r="AC275" s="7">
        <f t="shared" si="77"/>
        <v>-2</v>
      </c>
      <c r="AD275" s="7">
        <f t="shared" si="78"/>
        <v>-19</v>
      </c>
      <c r="AI275" s="67" t="b">
        <f t="shared" si="79"/>
        <v>1</v>
      </c>
      <c r="AJ275" s="67" t="b">
        <f t="shared" si="80"/>
        <v>1</v>
      </c>
      <c r="AK275" s="67" t="b">
        <f t="shared" si="81"/>
        <v>0</v>
      </c>
      <c r="BT275" s="12"/>
      <c r="CA275" s="108"/>
    </row>
    <row r="276" spans="1:79" ht="15" hidden="1" customHeight="1" x14ac:dyDescent="0.35">
      <c r="A276" s="76">
        <v>44148</v>
      </c>
      <c r="B276" s="72" t="s">
        <v>26</v>
      </c>
      <c r="C276" s="74">
        <v>13710</v>
      </c>
      <c r="D276" s="74" t="s">
        <v>169</v>
      </c>
      <c r="E276" s="74">
        <v>232116</v>
      </c>
      <c r="F276" s="74" t="s">
        <v>170</v>
      </c>
      <c r="G276" s="74">
        <v>232117</v>
      </c>
      <c r="H276" s="74">
        <v>1</v>
      </c>
      <c r="I276" s="74"/>
      <c r="J276" s="74"/>
      <c r="K276" s="72"/>
      <c r="L276" s="74">
        <v>390</v>
      </c>
      <c r="M276" s="74">
        <v>482</v>
      </c>
      <c r="N276" s="74">
        <v>555</v>
      </c>
      <c r="O276" s="74">
        <v>449</v>
      </c>
      <c r="P276" s="74">
        <v>543</v>
      </c>
      <c r="Q276" s="74">
        <v>625</v>
      </c>
      <c r="R276" s="1"/>
      <c r="S276" s="5">
        <v>329</v>
      </c>
      <c r="T276" s="5">
        <v>372</v>
      </c>
      <c r="U276" s="5">
        <v>428</v>
      </c>
      <c r="V276" s="5">
        <v>384</v>
      </c>
      <c r="W276" s="5">
        <v>421</v>
      </c>
      <c r="X276" s="52">
        <v>484</v>
      </c>
      <c r="Y276" s="56">
        <f t="shared" si="73"/>
        <v>-61</v>
      </c>
      <c r="Z276" s="7">
        <f t="shared" si="74"/>
        <v>-110</v>
      </c>
      <c r="AA276" s="7">
        <f t="shared" si="75"/>
        <v>-127</v>
      </c>
      <c r="AB276" s="7">
        <f t="shared" si="76"/>
        <v>-65</v>
      </c>
      <c r="AC276" s="7">
        <f t="shared" si="77"/>
        <v>-122</v>
      </c>
      <c r="AD276" s="7">
        <f t="shared" si="78"/>
        <v>-141</v>
      </c>
      <c r="AI276" s="67" t="b">
        <f t="shared" si="79"/>
        <v>1</v>
      </c>
      <c r="AJ276" s="67" t="b">
        <f t="shared" si="80"/>
        <v>1</v>
      </c>
      <c r="AK276" s="67" t="b">
        <f t="shared" si="81"/>
        <v>0</v>
      </c>
      <c r="BT276" s="12"/>
      <c r="CA276" s="108"/>
    </row>
    <row r="277" spans="1:79" ht="15" hidden="1" customHeight="1" x14ac:dyDescent="0.35">
      <c r="A277" s="76">
        <v>44096</v>
      </c>
      <c r="B277" s="72" t="s">
        <v>26</v>
      </c>
      <c r="C277" s="74">
        <v>13713</v>
      </c>
      <c r="D277" s="74" t="s">
        <v>27</v>
      </c>
      <c r="E277" s="74">
        <v>232129</v>
      </c>
      <c r="F277" s="74" t="s">
        <v>28</v>
      </c>
      <c r="G277" s="74">
        <v>232127</v>
      </c>
      <c r="H277" s="74">
        <v>1</v>
      </c>
      <c r="I277" s="74"/>
      <c r="J277" s="74"/>
      <c r="K277" s="72"/>
      <c r="L277" s="74">
        <v>275</v>
      </c>
      <c r="M277" s="74">
        <v>350</v>
      </c>
      <c r="N277" s="74">
        <v>403</v>
      </c>
      <c r="O277" s="74">
        <v>317</v>
      </c>
      <c r="P277" s="74">
        <v>394</v>
      </c>
      <c r="Q277" s="74">
        <v>453</v>
      </c>
      <c r="R277" s="1"/>
      <c r="S277" s="5">
        <v>272</v>
      </c>
      <c r="T277" s="5">
        <v>347</v>
      </c>
      <c r="U277" s="5">
        <v>373</v>
      </c>
      <c r="V277" s="5">
        <v>314</v>
      </c>
      <c r="W277" s="5">
        <v>389</v>
      </c>
      <c r="X277" s="52">
        <v>422</v>
      </c>
      <c r="Y277" s="56">
        <f t="shared" si="73"/>
        <v>-3</v>
      </c>
      <c r="Z277" s="7">
        <f t="shared" si="74"/>
        <v>-3</v>
      </c>
      <c r="AA277" s="7">
        <f t="shared" si="75"/>
        <v>-30</v>
      </c>
      <c r="AB277" s="7">
        <f t="shared" si="76"/>
        <v>-3</v>
      </c>
      <c r="AC277" s="7">
        <f t="shared" si="77"/>
        <v>-5</v>
      </c>
      <c r="AD277" s="7">
        <f t="shared" si="78"/>
        <v>-31</v>
      </c>
      <c r="AI277" s="67" t="b">
        <f t="shared" si="79"/>
        <v>1</v>
      </c>
      <c r="AJ277" s="67" t="b">
        <f t="shared" si="80"/>
        <v>1</v>
      </c>
      <c r="AK277" s="67" t="b">
        <f t="shared" si="81"/>
        <v>0</v>
      </c>
      <c r="BT277" s="12"/>
      <c r="CA277" s="108"/>
    </row>
    <row r="278" spans="1:79" ht="15" hidden="1" customHeight="1" x14ac:dyDescent="0.35">
      <c r="A278" s="76">
        <v>44096</v>
      </c>
      <c r="B278" s="72" t="s">
        <v>26</v>
      </c>
      <c r="C278" s="74">
        <v>13720</v>
      </c>
      <c r="D278" s="74" t="s">
        <v>153</v>
      </c>
      <c r="E278" s="74">
        <v>232125</v>
      </c>
      <c r="F278" s="74" t="s">
        <v>154</v>
      </c>
      <c r="G278" s="74">
        <v>232121</v>
      </c>
      <c r="H278" s="74">
        <v>1</v>
      </c>
      <c r="I278" s="74"/>
      <c r="J278" s="74"/>
      <c r="K278" s="72"/>
      <c r="L278" s="74">
        <v>390</v>
      </c>
      <c r="M278" s="74">
        <v>482</v>
      </c>
      <c r="N278" s="74">
        <v>555</v>
      </c>
      <c r="O278" s="74">
        <v>449</v>
      </c>
      <c r="P278" s="74">
        <v>543</v>
      </c>
      <c r="Q278" s="74">
        <v>625</v>
      </c>
      <c r="R278" s="1"/>
      <c r="S278" s="5">
        <v>280</v>
      </c>
      <c r="T278" s="5">
        <v>348</v>
      </c>
      <c r="U278" s="5">
        <v>400</v>
      </c>
      <c r="V278" s="5">
        <v>318</v>
      </c>
      <c r="W278" s="5">
        <v>389</v>
      </c>
      <c r="X278" s="52">
        <v>447</v>
      </c>
      <c r="Y278" s="56">
        <f t="shared" si="73"/>
        <v>-110</v>
      </c>
      <c r="Z278" s="7">
        <f t="shared" si="74"/>
        <v>-134</v>
      </c>
      <c r="AA278" s="7">
        <f t="shared" si="75"/>
        <v>-155</v>
      </c>
      <c r="AB278" s="7">
        <f t="shared" si="76"/>
        <v>-131</v>
      </c>
      <c r="AC278" s="7">
        <f t="shared" si="77"/>
        <v>-154</v>
      </c>
      <c r="AD278" s="7">
        <f t="shared" si="78"/>
        <v>-178</v>
      </c>
      <c r="AI278" s="67" t="b">
        <f t="shared" si="79"/>
        <v>1</v>
      </c>
      <c r="AJ278" s="67" t="b">
        <f t="shared" si="80"/>
        <v>1</v>
      </c>
      <c r="AK278" s="67" t="b">
        <f t="shared" si="81"/>
        <v>0</v>
      </c>
      <c r="BT278" s="12"/>
      <c r="CA278" s="108"/>
    </row>
    <row r="279" spans="1:79" ht="15" hidden="1" customHeight="1" x14ac:dyDescent="0.35">
      <c r="A279" s="76">
        <v>44202</v>
      </c>
      <c r="B279" s="72" t="s">
        <v>26</v>
      </c>
      <c r="C279" s="74">
        <v>13721</v>
      </c>
      <c r="D279" s="74" t="s">
        <v>260</v>
      </c>
      <c r="E279" s="74">
        <v>232132</v>
      </c>
      <c r="F279" s="74" t="s">
        <v>261</v>
      </c>
      <c r="G279" s="74">
        <v>232150</v>
      </c>
      <c r="H279" s="74">
        <v>1</v>
      </c>
      <c r="I279" s="74"/>
      <c r="J279" s="74"/>
      <c r="K279" s="72"/>
      <c r="L279" s="74">
        <v>329</v>
      </c>
      <c r="M279" s="74">
        <v>372</v>
      </c>
      <c r="N279" s="74">
        <v>428</v>
      </c>
      <c r="O279" s="74">
        <v>384</v>
      </c>
      <c r="P279" s="74">
        <v>421</v>
      </c>
      <c r="Q279" s="74">
        <v>484</v>
      </c>
      <c r="R279" s="1"/>
      <c r="S279" s="5">
        <v>273</v>
      </c>
      <c r="T279" s="5">
        <v>348</v>
      </c>
      <c r="U279" s="5">
        <v>375</v>
      </c>
      <c r="V279" s="5">
        <v>315</v>
      </c>
      <c r="W279" s="5">
        <v>392</v>
      </c>
      <c r="X279" s="52">
        <v>424</v>
      </c>
      <c r="Y279" s="56">
        <f t="shared" si="73"/>
        <v>-56</v>
      </c>
      <c r="Z279" s="7">
        <f t="shared" si="74"/>
        <v>-24</v>
      </c>
      <c r="AA279" s="7">
        <f t="shared" si="75"/>
        <v>-53</v>
      </c>
      <c r="AB279" s="7">
        <f t="shared" si="76"/>
        <v>-69</v>
      </c>
      <c r="AC279" s="7">
        <f t="shared" si="77"/>
        <v>-29</v>
      </c>
      <c r="AD279" s="7">
        <f t="shared" si="78"/>
        <v>-60</v>
      </c>
      <c r="AI279" s="67" t="b">
        <f t="shared" si="79"/>
        <v>1</v>
      </c>
      <c r="AJ279" s="67" t="b">
        <f t="shared" si="80"/>
        <v>1</v>
      </c>
      <c r="AK279" s="67" t="b">
        <f t="shared" si="81"/>
        <v>0</v>
      </c>
      <c r="BT279" s="12"/>
      <c r="CA279" s="108"/>
    </row>
    <row r="280" spans="1:79" ht="15" hidden="1" customHeight="1" x14ac:dyDescent="0.35">
      <c r="A280" s="71">
        <v>44202</v>
      </c>
      <c r="B280" s="72" t="s">
        <v>26</v>
      </c>
      <c r="C280" s="74">
        <v>13723</v>
      </c>
      <c r="D280" s="74" t="s">
        <v>262</v>
      </c>
      <c r="E280" s="74">
        <v>232100</v>
      </c>
      <c r="F280" s="74" t="s">
        <v>263</v>
      </c>
      <c r="G280" s="74">
        <v>233913</v>
      </c>
      <c r="H280" s="74">
        <v>1</v>
      </c>
      <c r="I280" s="74"/>
      <c r="J280" s="74"/>
      <c r="K280" s="72"/>
      <c r="L280" s="74">
        <v>380</v>
      </c>
      <c r="M280" s="74">
        <v>437</v>
      </c>
      <c r="N280" s="74">
        <v>494</v>
      </c>
      <c r="O280" s="74">
        <v>380</v>
      </c>
      <c r="P280" s="74">
        <v>437</v>
      </c>
      <c r="Q280" s="74">
        <v>494</v>
      </c>
      <c r="R280" s="1"/>
      <c r="S280" s="5">
        <v>280</v>
      </c>
      <c r="T280" s="5">
        <v>348</v>
      </c>
      <c r="U280" s="5">
        <v>400</v>
      </c>
      <c r="V280" s="5">
        <v>318</v>
      </c>
      <c r="W280" s="5">
        <v>389</v>
      </c>
      <c r="X280" s="52">
        <v>447</v>
      </c>
      <c r="Y280" s="56">
        <f t="shared" si="73"/>
        <v>-100</v>
      </c>
      <c r="Z280" s="7">
        <f t="shared" si="74"/>
        <v>-89</v>
      </c>
      <c r="AA280" s="7">
        <f t="shared" si="75"/>
        <v>-94</v>
      </c>
      <c r="AB280" s="7">
        <f t="shared" si="76"/>
        <v>-62</v>
      </c>
      <c r="AC280" s="7">
        <f t="shared" si="77"/>
        <v>-48</v>
      </c>
      <c r="AD280" s="7">
        <f t="shared" si="78"/>
        <v>-47</v>
      </c>
      <c r="AI280" s="67" t="b">
        <f t="shared" si="79"/>
        <v>1</v>
      </c>
      <c r="AJ280" s="67" t="b">
        <f t="shared" si="80"/>
        <v>1</v>
      </c>
      <c r="AK280" s="67" t="b">
        <f t="shared" si="81"/>
        <v>0</v>
      </c>
      <c r="BT280" s="12"/>
      <c r="CA280" s="108"/>
    </row>
    <row r="281" spans="1:79" ht="15" hidden="1" customHeight="1" x14ac:dyDescent="0.35">
      <c r="A281" s="71">
        <v>44202</v>
      </c>
      <c r="B281" s="72" t="s">
        <v>26</v>
      </c>
      <c r="C281" s="74">
        <v>13723</v>
      </c>
      <c r="D281" s="74" t="s">
        <v>264</v>
      </c>
      <c r="E281" s="74">
        <v>232105</v>
      </c>
      <c r="F281" s="74" t="s">
        <v>263</v>
      </c>
      <c r="G281" s="74">
        <v>233913</v>
      </c>
      <c r="H281" s="74">
        <v>1</v>
      </c>
      <c r="I281" s="74"/>
      <c r="J281" s="74"/>
      <c r="K281" s="72"/>
      <c r="L281" s="74">
        <v>380</v>
      </c>
      <c r="M281" s="74">
        <v>437</v>
      </c>
      <c r="N281" s="74">
        <v>494</v>
      </c>
      <c r="O281" s="74">
        <v>380</v>
      </c>
      <c r="P281" s="74">
        <v>437</v>
      </c>
      <c r="Q281" s="74">
        <v>494</v>
      </c>
      <c r="R281" s="1"/>
      <c r="S281" s="5">
        <v>280</v>
      </c>
      <c r="T281" s="5">
        <v>348</v>
      </c>
      <c r="U281" s="5">
        <v>400</v>
      </c>
      <c r="V281" s="5">
        <v>318</v>
      </c>
      <c r="W281" s="5">
        <v>389</v>
      </c>
      <c r="X281" s="52">
        <v>447</v>
      </c>
      <c r="Y281" s="56">
        <f t="shared" si="73"/>
        <v>-100</v>
      </c>
      <c r="Z281" s="7">
        <f t="shared" si="74"/>
        <v>-89</v>
      </c>
      <c r="AA281" s="7">
        <f t="shared" si="75"/>
        <v>-94</v>
      </c>
      <c r="AB281" s="7">
        <f t="shared" si="76"/>
        <v>-62</v>
      </c>
      <c r="AC281" s="7">
        <f t="shared" si="77"/>
        <v>-48</v>
      </c>
      <c r="AD281" s="7">
        <f t="shared" si="78"/>
        <v>-47</v>
      </c>
      <c r="AI281" s="67" t="b">
        <f t="shared" si="79"/>
        <v>1</v>
      </c>
      <c r="AJ281" s="67" t="b">
        <f t="shared" si="80"/>
        <v>1</v>
      </c>
      <c r="AK281" s="67" t="b">
        <f t="shared" si="81"/>
        <v>0</v>
      </c>
      <c r="BT281" s="12"/>
      <c r="CA281" s="108"/>
    </row>
    <row r="282" spans="1:79" ht="15" hidden="1" customHeight="1" x14ac:dyDescent="0.35">
      <c r="A282" s="76">
        <v>44202</v>
      </c>
      <c r="B282" s="72" t="s">
        <v>26</v>
      </c>
      <c r="C282" s="74">
        <v>13727</v>
      </c>
      <c r="D282" s="74" t="s">
        <v>27</v>
      </c>
      <c r="E282" s="74">
        <v>232129</v>
      </c>
      <c r="F282" s="74" t="s">
        <v>265</v>
      </c>
      <c r="G282" s="74">
        <v>233924</v>
      </c>
      <c r="H282" s="74">
        <v>1</v>
      </c>
      <c r="I282" s="74"/>
      <c r="J282" s="74"/>
      <c r="K282" s="72"/>
      <c r="L282" s="74">
        <v>273</v>
      </c>
      <c r="M282" s="74">
        <v>348</v>
      </c>
      <c r="N282" s="74">
        <v>400</v>
      </c>
      <c r="O282" s="74">
        <v>315</v>
      </c>
      <c r="P282" s="74">
        <v>392</v>
      </c>
      <c r="Q282" s="74">
        <v>451</v>
      </c>
      <c r="R282" s="1"/>
      <c r="S282" s="7">
        <v>273</v>
      </c>
      <c r="T282" s="7">
        <v>348</v>
      </c>
      <c r="U282" s="5">
        <v>375</v>
      </c>
      <c r="V282" s="7">
        <v>315</v>
      </c>
      <c r="W282" s="7">
        <v>392</v>
      </c>
      <c r="X282" s="52">
        <v>424</v>
      </c>
      <c r="Y282" s="56">
        <f t="shared" si="73"/>
        <v>0</v>
      </c>
      <c r="Z282" s="7">
        <f t="shared" si="74"/>
        <v>0</v>
      </c>
      <c r="AA282" s="7">
        <f t="shared" si="75"/>
        <v>-25</v>
      </c>
      <c r="AB282" s="7">
        <f t="shared" si="76"/>
        <v>0</v>
      </c>
      <c r="AC282" s="7">
        <f t="shared" si="77"/>
        <v>0</v>
      </c>
      <c r="AD282" s="7">
        <f t="shared" si="78"/>
        <v>-27</v>
      </c>
      <c r="AI282" s="67" t="b">
        <f t="shared" si="79"/>
        <v>1</v>
      </c>
      <c r="AJ282" s="67" t="b">
        <f t="shared" si="80"/>
        <v>1</v>
      </c>
      <c r="AK282" s="67" t="b">
        <f t="shared" si="81"/>
        <v>0</v>
      </c>
      <c r="BT282" s="12"/>
      <c r="CA282" s="108"/>
    </row>
    <row r="283" spans="1:79" ht="15" hidden="1" customHeight="1" x14ac:dyDescent="0.35">
      <c r="A283" s="71">
        <v>44202</v>
      </c>
      <c r="B283" s="72" t="s">
        <v>26</v>
      </c>
      <c r="C283" s="74">
        <v>13731</v>
      </c>
      <c r="D283" s="74" t="s">
        <v>155</v>
      </c>
      <c r="E283" s="74">
        <v>232126</v>
      </c>
      <c r="F283" s="74" t="s">
        <v>266</v>
      </c>
      <c r="G283" s="74">
        <v>232124</v>
      </c>
      <c r="H283" s="74">
        <v>1</v>
      </c>
      <c r="I283" s="74"/>
      <c r="J283" s="74"/>
      <c r="K283" s="72"/>
      <c r="L283" s="74">
        <v>271</v>
      </c>
      <c r="M283" s="74">
        <v>348</v>
      </c>
      <c r="N283" s="74">
        <v>400</v>
      </c>
      <c r="O283" s="74">
        <v>312</v>
      </c>
      <c r="P283" s="74">
        <v>389</v>
      </c>
      <c r="Q283" s="74">
        <v>447</v>
      </c>
      <c r="R283" s="1"/>
      <c r="S283" s="7">
        <v>271</v>
      </c>
      <c r="T283" s="7">
        <v>348</v>
      </c>
      <c r="U283" s="5">
        <v>381</v>
      </c>
      <c r="V283" s="63">
        <v>313</v>
      </c>
      <c r="W283" s="7">
        <v>389</v>
      </c>
      <c r="X283" s="52">
        <v>432</v>
      </c>
      <c r="Y283" s="56">
        <f t="shared" si="73"/>
        <v>0</v>
      </c>
      <c r="Z283" s="7">
        <f t="shared" si="74"/>
        <v>0</v>
      </c>
      <c r="AA283" s="7">
        <f t="shared" si="75"/>
        <v>-19</v>
      </c>
      <c r="AB283" s="7">
        <f t="shared" si="76"/>
        <v>1</v>
      </c>
      <c r="AC283" s="7">
        <f t="shared" si="77"/>
        <v>0</v>
      </c>
      <c r="AD283" s="7">
        <f t="shared" si="78"/>
        <v>-15</v>
      </c>
      <c r="AI283" s="67" t="b">
        <f t="shared" si="79"/>
        <v>1</v>
      </c>
      <c r="AJ283" s="67" t="b">
        <f t="shared" si="80"/>
        <v>1</v>
      </c>
      <c r="AK283" s="67" t="b">
        <f t="shared" si="81"/>
        <v>0</v>
      </c>
      <c r="BT283" s="12"/>
      <c r="CA283" s="108"/>
    </row>
    <row r="284" spans="1:79" ht="15" hidden="1" customHeight="1" x14ac:dyDescent="0.35">
      <c r="A284" s="76">
        <v>44201</v>
      </c>
      <c r="B284" s="72" t="s">
        <v>26</v>
      </c>
      <c r="C284" s="74">
        <v>13746</v>
      </c>
      <c r="D284" s="74" t="s">
        <v>171</v>
      </c>
      <c r="E284" s="74">
        <v>232139</v>
      </c>
      <c r="F284" s="74" t="s">
        <v>172</v>
      </c>
      <c r="G284" s="74">
        <v>232121</v>
      </c>
      <c r="H284" s="74">
        <v>1</v>
      </c>
      <c r="I284" s="74"/>
      <c r="J284" s="74"/>
      <c r="K284" s="72"/>
      <c r="L284" s="74">
        <v>453</v>
      </c>
      <c r="M284" s="74">
        <v>545</v>
      </c>
      <c r="N284" s="74">
        <v>627</v>
      </c>
      <c r="O284" s="74">
        <v>504</v>
      </c>
      <c r="P284" s="74">
        <v>596</v>
      </c>
      <c r="Q284" s="74">
        <v>686</v>
      </c>
      <c r="R284" s="1"/>
      <c r="S284" s="5">
        <v>290</v>
      </c>
      <c r="T284" s="5">
        <v>384</v>
      </c>
      <c r="U284" s="5">
        <v>437</v>
      </c>
      <c r="V284" s="5">
        <v>368</v>
      </c>
      <c r="W284" s="5">
        <v>465</v>
      </c>
      <c r="X284" s="52">
        <v>528</v>
      </c>
      <c r="Y284" s="56">
        <f t="shared" si="73"/>
        <v>-163</v>
      </c>
      <c r="Z284" s="7">
        <f t="shared" si="74"/>
        <v>-161</v>
      </c>
      <c r="AA284" s="7">
        <f t="shared" si="75"/>
        <v>-190</v>
      </c>
      <c r="AB284" s="7">
        <f t="shared" si="76"/>
        <v>-136</v>
      </c>
      <c r="AC284" s="7">
        <f t="shared" si="77"/>
        <v>-131</v>
      </c>
      <c r="AD284" s="7">
        <f t="shared" si="78"/>
        <v>-158</v>
      </c>
      <c r="AI284" s="67" t="b">
        <f t="shared" si="79"/>
        <v>1</v>
      </c>
      <c r="AJ284" s="67" t="b">
        <f t="shared" si="80"/>
        <v>1</v>
      </c>
      <c r="AK284" s="67" t="b">
        <f t="shared" si="81"/>
        <v>0</v>
      </c>
      <c r="BT284" s="12"/>
      <c r="CA284" s="108"/>
    </row>
    <row r="285" spans="1:79" ht="15" hidden="1" customHeight="1" x14ac:dyDescent="0.35">
      <c r="A285" s="76">
        <v>44148</v>
      </c>
      <c r="B285" s="72" t="s">
        <v>26</v>
      </c>
      <c r="C285" s="74">
        <v>13747</v>
      </c>
      <c r="D285" s="74" t="s">
        <v>173</v>
      </c>
      <c r="E285" s="74">
        <v>232140</v>
      </c>
      <c r="F285" s="74" t="s">
        <v>172</v>
      </c>
      <c r="G285" s="74">
        <v>232121</v>
      </c>
      <c r="H285" s="74">
        <v>1</v>
      </c>
      <c r="I285" s="74"/>
      <c r="J285" s="74"/>
      <c r="K285" s="72"/>
      <c r="L285" s="74">
        <v>310</v>
      </c>
      <c r="M285" s="74">
        <v>413</v>
      </c>
      <c r="N285" s="74">
        <v>476</v>
      </c>
      <c r="O285" s="74">
        <v>310</v>
      </c>
      <c r="P285" s="74">
        <v>413</v>
      </c>
      <c r="Q285" s="74">
        <v>476</v>
      </c>
      <c r="R285" s="1"/>
      <c r="S285" s="63">
        <v>340</v>
      </c>
      <c r="T285" s="5">
        <v>381</v>
      </c>
      <c r="U285" s="5">
        <v>393</v>
      </c>
      <c r="V285" s="63">
        <v>366</v>
      </c>
      <c r="W285" s="5">
        <v>400</v>
      </c>
      <c r="X285" s="52">
        <v>412</v>
      </c>
      <c r="Y285" s="56">
        <f t="shared" si="73"/>
        <v>30</v>
      </c>
      <c r="Z285" s="7">
        <f t="shared" si="74"/>
        <v>-32</v>
      </c>
      <c r="AA285" s="7">
        <f t="shared" si="75"/>
        <v>-83</v>
      </c>
      <c r="AB285" s="7">
        <f t="shared" si="76"/>
        <v>56</v>
      </c>
      <c r="AC285" s="7">
        <f t="shared" si="77"/>
        <v>-13</v>
      </c>
      <c r="AD285" s="7">
        <f t="shared" si="78"/>
        <v>-64</v>
      </c>
      <c r="AI285" s="67" t="b">
        <f t="shared" si="79"/>
        <v>1</v>
      </c>
      <c r="AJ285" s="67" t="b">
        <f t="shared" si="80"/>
        <v>1</v>
      </c>
      <c r="AK285" s="41" t="b">
        <f t="shared" si="81"/>
        <v>0</v>
      </c>
      <c r="BT285" s="12"/>
      <c r="CA285" s="108"/>
    </row>
    <row r="286" spans="1:79" ht="15" hidden="1" customHeight="1" x14ac:dyDescent="0.35">
      <c r="A286" s="76">
        <v>44148</v>
      </c>
      <c r="B286" s="72" t="s">
        <v>26</v>
      </c>
      <c r="C286" s="74">
        <v>13765</v>
      </c>
      <c r="D286" s="74" t="s">
        <v>174</v>
      </c>
      <c r="E286" s="74">
        <v>232132</v>
      </c>
      <c r="F286" s="74" t="s">
        <v>175</v>
      </c>
      <c r="G286" s="74">
        <v>232131</v>
      </c>
      <c r="H286" s="74">
        <v>1</v>
      </c>
      <c r="I286" s="74"/>
      <c r="J286" s="74"/>
      <c r="K286" s="72"/>
      <c r="L286" s="74">
        <v>267</v>
      </c>
      <c r="M286" s="74">
        <v>327</v>
      </c>
      <c r="N286" s="74">
        <v>377</v>
      </c>
      <c r="O286" s="74">
        <v>286</v>
      </c>
      <c r="P286" s="74">
        <v>348</v>
      </c>
      <c r="Q286" s="74">
        <v>400</v>
      </c>
      <c r="R286" s="1"/>
      <c r="S286" s="7">
        <v>267</v>
      </c>
      <c r="T286" s="7">
        <v>327</v>
      </c>
      <c r="U286" s="5">
        <v>342</v>
      </c>
      <c r="V286" s="63">
        <v>287</v>
      </c>
      <c r="W286" s="7">
        <v>348</v>
      </c>
      <c r="X286" s="52">
        <v>365</v>
      </c>
      <c r="Y286" s="56">
        <f t="shared" si="73"/>
        <v>0</v>
      </c>
      <c r="Z286" s="7">
        <f t="shared" si="74"/>
        <v>0</v>
      </c>
      <c r="AA286" s="7">
        <f t="shared" si="75"/>
        <v>-35</v>
      </c>
      <c r="AB286" s="7">
        <f t="shared" si="76"/>
        <v>1</v>
      </c>
      <c r="AC286" s="7">
        <f t="shared" si="77"/>
        <v>0</v>
      </c>
      <c r="AD286" s="7">
        <f t="shared" si="78"/>
        <v>-35</v>
      </c>
      <c r="AI286" s="67" t="b">
        <f t="shared" si="79"/>
        <v>1</v>
      </c>
      <c r="AJ286" s="67" t="b">
        <f t="shared" si="80"/>
        <v>1</v>
      </c>
      <c r="AK286" s="67" t="b">
        <f t="shared" si="81"/>
        <v>0</v>
      </c>
      <c r="BT286" s="12"/>
      <c r="CA286" s="108"/>
    </row>
    <row r="287" spans="1:79" ht="15" hidden="1" customHeight="1" x14ac:dyDescent="0.35">
      <c r="A287" s="76">
        <v>44148</v>
      </c>
      <c r="B287" s="72" t="s">
        <v>26</v>
      </c>
      <c r="C287" s="74">
        <v>13766</v>
      </c>
      <c r="D287" s="74" t="s">
        <v>154</v>
      </c>
      <c r="E287" s="74">
        <v>232121</v>
      </c>
      <c r="F287" s="74" t="s">
        <v>181</v>
      </c>
      <c r="G287" s="74">
        <v>232136</v>
      </c>
      <c r="H287" s="74">
        <v>1</v>
      </c>
      <c r="I287" s="74"/>
      <c r="J287" s="74"/>
      <c r="K287" s="72"/>
      <c r="L287" s="74">
        <v>242</v>
      </c>
      <c r="M287" s="74">
        <v>242</v>
      </c>
      <c r="N287" s="74">
        <v>278</v>
      </c>
      <c r="O287" s="74">
        <v>292</v>
      </c>
      <c r="P287" s="74">
        <v>310</v>
      </c>
      <c r="Q287" s="74">
        <v>356</v>
      </c>
      <c r="R287" s="1"/>
      <c r="S287" s="5">
        <v>167</v>
      </c>
      <c r="T287" s="5">
        <v>240</v>
      </c>
      <c r="U287" s="5">
        <v>264</v>
      </c>
      <c r="V287" s="5">
        <v>220</v>
      </c>
      <c r="W287" s="5">
        <v>308</v>
      </c>
      <c r="X287" s="52">
        <v>337</v>
      </c>
      <c r="Y287" s="56">
        <f t="shared" si="73"/>
        <v>-75</v>
      </c>
      <c r="Z287" s="7">
        <f t="shared" si="74"/>
        <v>-2</v>
      </c>
      <c r="AA287" s="7">
        <f t="shared" si="75"/>
        <v>-14</v>
      </c>
      <c r="AB287" s="7">
        <f t="shared" si="76"/>
        <v>-72</v>
      </c>
      <c r="AC287" s="7">
        <f t="shared" si="77"/>
        <v>-2</v>
      </c>
      <c r="AD287" s="7">
        <f t="shared" si="78"/>
        <v>-19</v>
      </c>
      <c r="AI287" s="67" t="b">
        <f t="shared" si="79"/>
        <v>1</v>
      </c>
      <c r="AJ287" s="67" t="b">
        <f t="shared" si="80"/>
        <v>1</v>
      </c>
      <c r="AK287" s="67" t="b">
        <f t="shared" si="81"/>
        <v>0</v>
      </c>
      <c r="BT287" s="12"/>
      <c r="CA287" s="108"/>
    </row>
    <row r="288" spans="1:79" ht="15" hidden="1" customHeight="1" x14ac:dyDescent="0.35">
      <c r="A288" s="76">
        <v>44148</v>
      </c>
      <c r="B288" s="72" t="s">
        <v>26</v>
      </c>
      <c r="C288" s="74">
        <v>13767</v>
      </c>
      <c r="D288" s="74" t="s">
        <v>182</v>
      </c>
      <c r="E288" s="74">
        <v>232136</v>
      </c>
      <c r="F288" s="74" t="s">
        <v>183</v>
      </c>
      <c r="G288" s="74">
        <v>232118</v>
      </c>
      <c r="H288" s="74">
        <v>1</v>
      </c>
      <c r="I288" s="74"/>
      <c r="J288" s="74"/>
      <c r="K288" s="72"/>
      <c r="L288" s="74">
        <v>242</v>
      </c>
      <c r="M288" s="74">
        <v>242</v>
      </c>
      <c r="N288" s="74">
        <v>278</v>
      </c>
      <c r="O288" s="74">
        <v>292</v>
      </c>
      <c r="P288" s="74">
        <v>310</v>
      </c>
      <c r="Q288" s="74">
        <v>356</v>
      </c>
      <c r="R288" s="1"/>
      <c r="S288" s="5">
        <v>167</v>
      </c>
      <c r="T288" s="5">
        <v>240</v>
      </c>
      <c r="U288" s="5">
        <v>264</v>
      </c>
      <c r="V288" s="5">
        <v>220</v>
      </c>
      <c r="W288" s="5">
        <v>289</v>
      </c>
      <c r="X288" s="52">
        <v>332</v>
      </c>
      <c r="Y288" s="56">
        <f t="shared" si="73"/>
        <v>-75</v>
      </c>
      <c r="Z288" s="7">
        <f t="shared" si="74"/>
        <v>-2</v>
      </c>
      <c r="AA288" s="7">
        <f t="shared" si="75"/>
        <v>-14</v>
      </c>
      <c r="AB288" s="7">
        <f t="shared" si="76"/>
        <v>-72</v>
      </c>
      <c r="AC288" s="7">
        <f t="shared" si="77"/>
        <v>-21</v>
      </c>
      <c r="AD288" s="7">
        <f t="shared" si="78"/>
        <v>-24</v>
      </c>
      <c r="AI288" s="67" t="b">
        <f t="shared" si="79"/>
        <v>1</v>
      </c>
      <c r="AJ288" s="67" t="b">
        <f t="shared" si="80"/>
        <v>1</v>
      </c>
      <c r="AK288" s="67" t="b">
        <f t="shared" si="81"/>
        <v>0</v>
      </c>
      <c r="BT288" s="12"/>
      <c r="CA288" s="108"/>
    </row>
    <row r="289" spans="1:79" ht="15" hidden="1" customHeight="1" x14ac:dyDescent="0.35">
      <c r="A289" s="76">
        <v>44202</v>
      </c>
      <c r="B289" s="72" t="s">
        <v>26</v>
      </c>
      <c r="C289" s="74">
        <v>13772</v>
      </c>
      <c r="D289" s="74" t="s">
        <v>283</v>
      </c>
      <c r="E289" s="74">
        <v>232109</v>
      </c>
      <c r="F289" s="74" t="s">
        <v>284</v>
      </c>
      <c r="G289" s="74">
        <v>232900</v>
      </c>
      <c r="H289" s="74">
        <v>1</v>
      </c>
      <c r="I289" s="74"/>
      <c r="J289" s="74"/>
      <c r="K289" s="72"/>
      <c r="L289" s="74">
        <v>273</v>
      </c>
      <c r="M289" s="74">
        <v>348</v>
      </c>
      <c r="N289" s="74">
        <v>400</v>
      </c>
      <c r="O289" s="74">
        <v>315</v>
      </c>
      <c r="P289" s="74">
        <v>389</v>
      </c>
      <c r="Q289" s="74">
        <v>447</v>
      </c>
      <c r="R289" s="1"/>
      <c r="S289" s="7">
        <v>273</v>
      </c>
      <c r="T289" s="7">
        <v>348</v>
      </c>
      <c r="U289" s="5">
        <v>375</v>
      </c>
      <c r="V289" s="7">
        <v>315</v>
      </c>
      <c r="W289" s="7">
        <v>389</v>
      </c>
      <c r="X289" s="52">
        <v>424</v>
      </c>
      <c r="Y289" s="56">
        <f t="shared" ref="Y289:Y352" si="82">S289-L289</f>
        <v>0</v>
      </c>
      <c r="Z289" s="7">
        <f t="shared" ref="Z289:Z352" si="83">T289-M289</f>
        <v>0</v>
      </c>
      <c r="AA289" s="7">
        <f t="shared" ref="AA289:AA352" si="84">U289-N289</f>
        <v>-25</v>
      </c>
      <c r="AB289" s="7">
        <f t="shared" ref="AB289:AB352" si="85">V289-O289</f>
        <v>0</v>
      </c>
      <c r="AC289" s="7">
        <f t="shared" ref="AC289:AC352" si="86">W289-P289</f>
        <v>0</v>
      </c>
      <c r="AD289" s="7">
        <f t="shared" ref="AD289:AD352" si="87">X289-Q289</f>
        <v>-23</v>
      </c>
      <c r="AI289" s="67" t="b">
        <f t="shared" si="79"/>
        <v>1</v>
      </c>
      <c r="AJ289" s="67" t="b">
        <f t="shared" si="80"/>
        <v>1</v>
      </c>
      <c r="AK289" s="67" t="b">
        <f t="shared" si="81"/>
        <v>0</v>
      </c>
      <c r="BT289" s="12"/>
      <c r="CA289" s="108"/>
    </row>
    <row r="290" spans="1:79" ht="15" hidden="1" customHeight="1" x14ac:dyDescent="0.35">
      <c r="A290" s="76">
        <v>44148</v>
      </c>
      <c r="B290" s="72" t="s">
        <v>26</v>
      </c>
      <c r="C290" s="74">
        <v>13773</v>
      </c>
      <c r="D290" s="74" t="s">
        <v>184</v>
      </c>
      <c r="E290" s="74">
        <v>232137</v>
      </c>
      <c r="F290" s="74" t="s">
        <v>185</v>
      </c>
      <c r="G290" s="74">
        <v>232113</v>
      </c>
      <c r="H290" s="74">
        <v>1</v>
      </c>
      <c r="I290" s="74"/>
      <c r="J290" s="74"/>
      <c r="K290" s="72"/>
      <c r="L290" s="74">
        <v>241</v>
      </c>
      <c r="M290" s="74">
        <v>242</v>
      </c>
      <c r="N290" s="74">
        <v>278</v>
      </c>
      <c r="O290" s="74">
        <v>309</v>
      </c>
      <c r="P290" s="74">
        <v>310</v>
      </c>
      <c r="Q290" s="74">
        <v>356</v>
      </c>
      <c r="R290" s="1"/>
      <c r="S290" s="5">
        <v>167</v>
      </c>
      <c r="T290" s="5">
        <v>240</v>
      </c>
      <c r="U290" s="5">
        <v>264</v>
      </c>
      <c r="V290" s="5">
        <v>230</v>
      </c>
      <c r="W290" s="5">
        <v>308</v>
      </c>
      <c r="X290" s="52">
        <v>337</v>
      </c>
      <c r="Y290" s="56">
        <f t="shared" si="82"/>
        <v>-74</v>
      </c>
      <c r="Z290" s="7">
        <f t="shared" si="83"/>
        <v>-2</v>
      </c>
      <c r="AA290" s="7">
        <f t="shared" si="84"/>
        <v>-14</v>
      </c>
      <c r="AB290" s="7">
        <f t="shared" si="85"/>
        <v>-79</v>
      </c>
      <c r="AC290" s="7">
        <f t="shared" si="86"/>
        <v>-2</v>
      </c>
      <c r="AD290" s="7">
        <f t="shared" si="87"/>
        <v>-19</v>
      </c>
      <c r="AI290" s="67" t="b">
        <f t="shared" ref="AI290:AI353" si="88">(U290/T290)&gt;=1.03</f>
        <v>1</v>
      </c>
      <c r="AJ290" s="67" t="b">
        <f t="shared" ref="AJ290:AJ353" si="89">(X290/W290)&gt;=1.03</f>
        <v>1</v>
      </c>
      <c r="AK290" s="67" t="b">
        <f t="shared" ref="AK290:AK353" si="90">OR(NOT(AI290),NOT(AJ290))</f>
        <v>0</v>
      </c>
      <c r="BT290" s="12"/>
      <c r="CA290" s="108"/>
    </row>
    <row r="291" spans="1:79" ht="15" hidden="1" customHeight="1" x14ac:dyDescent="0.35">
      <c r="A291" s="76">
        <v>44148</v>
      </c>
      <c r="B291" s="72" t="s">
        <v>26</v>
      </c>
      <c r="C291" s="74">
        <v>13774</v>
      </c>
      <c r="D291" s="74" t="s">
        <v>184</v>
      </c>
      <c r="E291" s="74">
        <v>232137</v>
      </c>
      <c r="F291" s="74" t="s">
        <v>186</v>
      </c>
      <c r="G291" s="74">
        <v>232114</v>
      </c>
      <c r="H291" s="74">
        <v>1</v>
      </c>
      <c r="I291" s="74"/>
      <c r="J291" s="74"/>
      <c r="K291" s="72"/>
      <c r="L291" s="74">
        <v>241</v>
      </c>
      <c r="M291" s="74">
        <v>242</v>
      </c>
      <c r="N291" s="74">
        <v>278</v>
      </c>
      <c r="O291" s="74">
        <v>309</v>
      </c>
      <c r="P291" s="74">
        <v>310</v>
      </c>
      <c r="Q291" s="74">
        <v>356</v>
      </c>
      <c r="R291" s="1"/>
      <c r="S291" s="5">
        <v>167</v>
      </c>
      <c r="T291" s="5">
        <v>240</v>
      </c>
      <c r="U291" s="5">
        <v>264</v>
      </c>
      <c r="V291" s="5">
        <v>230</v>
      </c>
      <c r="W291" s="5">
        <v>308</v>
      </c>
      <c r="X291" s="52">
        <v>337</v>
      </c>
      <c r="Y291" s="56">
        <f t="shared" si="82"/>
        <v>-74</v>
      </c>
      <c r="Z291" s="7">
        <f t="shared" si="83"/>
        <v>-2</v>
      </c>
      <c r="AA291" s="7">
        <f t="shared" si="84"/>
        <v>-14</v>
      </c>
      <c r="AB291" s="7">
        <f t="shared" si="85"/>
        <v>-79</v>
      </c>
      <c r="AC291" s="7">
        <f t="shared" si="86"/>
        <v>-2</v>
      </c>
      <c r="AD291" s="7">
        <f t="shared" si="87"/>
        <v>-19</v>
      </c>
      <c r="AI291" s="67" t="b">
        <f t="shared" si="88"/>
        <v>1</v>
      </c>
      <c r="AJ291" s="67" t="b">
        <f t="shared" si="89"/>
        <v>1</v>
      </c>
      <c r="AK291" s="67" t="b">
        <f t="shared" si="90"/>
        <v>0</v>
      </c>
      <c r="BT291" s="12"/>
      <c r="CA291" s="108"/>
    </row>
    <row r="292" spans="1:79" ht="15" hidden="1" customHeight="1" x14ac:dyDescent="0.35">
      <c r="A292" s="76">
        <v>44148</v>
      </c>
      <c r="B292" s="72" t="s">
        <v>26</v>
      </c>
      <c r="C292" s="74">
        <v>13779</v>
      </c>
      <c r="D292" s="74" t="s">
        <v>153</v>
      </c>
      <c r="E292" s="74">
        <v>232125</v>
      </c>
      <c r="F292" s="74" t="s">
        <v>187</v>
      </c>
      <c r="G292" s="74">
        <v>232134</v>
      </c>
      <c r="H292" s="74">
        <v>1</v>
      </c>
      <c r="I292" s="74"/>
      <c r="J292" s="74"/>
      <c r="K292" s="72"/>
      <c r="L292" s="74">
        <v>275</v>
      </c>
      <c r="M292" s="74">
        <v>331</v>
      </c>
      <c r="N292" s="74">
        <v>348</v>
      </c>
      <c r="O292" s="74">
        <v>317</v>
      </c>
      <c r="P292" s="74">
        <v>331</v>
      </c>
      <c r="Q292" s="74">
        <v>348</v>
      </c>
      <c r="R292" s="1">
        <v>315</v>
      </c>
      <c r="S292" s="5">
        <v>273</v>
      </c>
      <c r="T292" s="63">
        <v>347</v>
      </c>
      <c r="U292" s="63">
        <v>373</v>
      </c>
      <c r="V292" s="5">
        <v>315</v>
      </c>
      <c r="W292" s="63">
        <v>389</v>
      </c>
      <c r="X292" s="66">
        <v>423</v>
      </c>
      <c r="Y292" s="56">
        <f t="shared" si="82"/>
        <v>-2</v>
      </c>
      <c r="Z292" s="7">
        <f t="shared" si="83"/>
        <v>16</v>
      </c>
      <c r="AA292" s="7">
        <f t="shared" si="84"/>
        <v>25</v>
      </c>
      <c r="AB292" s="7">
        <f t="shared" si="85"/>
        <v>-2</v>
      </c>
      <c r="AC292" s="7">
        <f t="shared" si="86"/>
        <v>58</v>
      </c>
      <c r="AD292" s="7">
        <f t="shared" si="87"/>
        <v>75</v>
      </c>
      <c r="AI292" s="67" t="b">
        <f t="shared" si="88"/>
        <v>1</v>
      </c>
      <c r="AJ292" s="67" t="b">
        <f t="shared" si="89"/>
        <v>1</v>
      </c>
      <c r="AK292" s="67" t="b">
        <f t="shared" si="90"/>
        <v>0</v>
      </c>
      <c r="BT292" s="12"/>
      <c r="CA292" s="108"/>
    </row>
    <row r="293" spans="1:79" ht="15" hidden="1" customHeight="1" x14ac:dyDescent="0.35">
      <c r="A293" s="76">
        <v>44148</v>
      </c>
      <c r="B293" s="72" t="s">
        <v>26</v>
      </c>
      <c r="C293" s="74">
        <v>13780</v>
      </c>
      <c r="D293" s="74" t="s">
        <v>28</v>
      </c>
      <c r="E293" s="74">
        <v>232127</v>
      </c>
      <c r="F293" s="74" t="s">
        <v>170</v>
      </c>
      <c r="G293" s="74">
        <v>232117</v>
      </c>
      <c r="H293" s="74">
        <v>1</v>
      </c>
      <c r="I293" s="74"/>
      <c r="J293" s="74"/>
      <c r="K293" s="72"/>
      <c r="L293" s="74">
        <v>183</v>
      </c>
      <c r="M293" s="74">
        <v>247</v>
      </c>
      <c r="N293" s="74">
        <v>284</v>
      </c>
      <c r="O293" s="74">
        <v>220</v>
      </c>
      <c r="P293" s="74">
        <v>289</v>
      </c>
      <c r="Q293" s="74">
        <v>332</v>
      </c>
      <c r="R293" s="1"/>
      <c r="S293" s="5">
        <v>164</v>
      </c>
      <c r="T293" s="5">
        <v>186</v>
      </c>
      <c r="U293" s="5">
        <v>214</v>
      </c>
      <c r="V293" s="5">
        <v>192</v>
      </c>
      <c r="W293" s="5">
        <v>210</v>
      </c>
      <c r="X293" s="52">
        <v>242</v>
      </c>
      <c r="Y293" s="56">
        <f t="shared" si="82"/>
        <v>-19</v>
      </c>
      <c r="Z293" s="7">
        <f t="shared" si="83"/>
        <v>-61</v>
      </c>
      <c r="AA293" s="7">
        <f t="shared" si="84"/>
        <v>-70</v>
      </c>
      <c r="AB293" s="7">
        <f t="shared" si="85"/>
        <v>-28</v>
      </c>
      <c r="AC293" s="7">
        <f t="shared" si="86"/>
        <v>-79</v>
      </c>
      <c r="AD293" s="7">
        <f t="shared" si="87"/>
        <v>-90</v>
      </c>
      <c r="AI293" s="67" t="b">
        <f t="shared" si="88"/>
        <v>1</v>
      </c>
      <c r="AJ293" s="67" t="b">
        <f t="shared" si="89"/>
        <v>1</v>
      </c>
      <c r="AK293" s="67" t="b">
        <f t="shared" si="90"/>
        <v>0</v>
      </c>
      <c r="BT293" s="12"/>
      <c r="CA293" s="108"/>
    </row>
    <row r="294" spans="1:79" ht="15" hidden="1" customHeight="1" x14ac:dyDescent="0.35">
      <c r="A294" s="76">
        <v>44148</v>
      </c>
      <c r="B294" s="72" t="s">
        <v>26</v>
      </c>
      <c r="C294" s="74">
        <v>13786</v>
      </c>
      <c r="D294" s="74" t="s">
        <v>153</v>
      </c>
      <c r="E294" s="74">
        <v>232125</v>
      </c>
      <c r="F294" s="74" t="s">
        <v>188</v>
      </c>
      <c r="G294" s="74">
        <v>232126</v>
      </c>
      <c r="H294" s="74">
        <v>1</v>
      </c>
      <c r="I294" s="74"/>
      <c r="J294" s="74"/>
      <c r="K294" s="72"/>
      <c r="L294" s="74">
        <v>273</v>
      </c>
      <c r="M294" s="74">
        <v>337</v>
      </c>
      <c r="N294" s="74">
        <v>387</v>
      </c>
      <c r="O294" s="74">
        <v>273</v>
      </c>
      <c r="P294" s="74">
        <v>337</v>
      </c>
      <c r="Q294" s="74">
        <v>387</v>
      </c>
      <c r="R294" s="1"/>
      <c r="S294" s="5">
        <v>261</v>
      </c>
      <c r="T294" s="5">
        <v>332</v>
      </c>
      <c r="U294" s="5">
        <v>342</v>
      </c>
      <c r="V294" s="63">
        <v>283</v>
      </c>
      <c r="W294" s="63">
        <v>345</v>
      </c>
      <c r="X294" s="52">
        <v>356</v>
      </c>
      <c r="Y294" s="56">
        <f t="shared" si="82"/>
        <v>-12</v>
      </c>
      <c r="Z294" s="7">
        <f t="shared" si="83"/>
        <v>-5</v>
      </c>
      <c r="AA294" s="7">
        <f t="shared" si="84"/>
        <v>-45</v>
      </c>
      <c r="AB294" s="7">
        <f t="shared" si="85"/>
        <v>10</v>
      </c>
      <c r="AC294" s="7">
        <f t="shared" si="86"/>
        <v>8</v>
      </c>
      <c r="AD294" s="7">
        <f t="shared" si="87"/>
        <v>-31</v>
      </c>
      <c r="AI294" s="67" t="b">
        <f t="shared" si="88"/>
        <v>1</v>
      </c>
      <c r="AJ294" s="67" t="b">
        <f t="shared" si="89"/>
        <v>1</v>
      </c>
      <c r="AK294" s="41" t="b">
        <f t="shared" si="90"/>
        <v>0</v>
      </c>
      <c r="BT294" s="12"/>
      <c r="CA294" s="108"/>
    </row>
    <row r="295" spans="1:79" ht="15" hidden="1" customHeight="1" x14ac:dyDescent="0.35">
      <c r="A295" s="71">
        <v>44200</v>
      </c>
      <c r="B295" s="72" t="s">
        <v>26</v>
      </c>
      <c r="C295" s="74">
        <v>13787</v>
      </c>
      <c r="D295" s="74" t="s">
        <v>260</v>
      </c>
      <c r="E295" s="74">
        <v>232132</v>
      </c>
      <c r="F295" s="74" t="s">
        <v>259</v>
      </c>
      <c r="G295" s="74">
        <v>232130</v>
      </c>
      <c r="H295" s="74">
        <v>1</v>
      </c>
      <c r="I295" s="74"/>
      <c r="J295" s="74"/>
      <c r="K295" s="72"/>
      <c r="L295" s="74">
        <v>273</v>
      </c>
      <c r="M295" s="74">
        <v>348</v>
      </c>
      <c r="N295" s="74">
        <v>400</v>
      </c>
      <c r="O295" s="74">
        <v>315</v>
      </c>
      <c r="P295" s="74">
        <v>389</v>
      </c>
      <c r="Q295" s="74">
        <v>447</v>
      </c>
      <c r="R295" s="1"/>
      <c r="S295" s="5">
        <v>218</v>
      </c>
      <c r="T295" s="5">
        <v>292</v>
      </c>
      <c r="U295" s="5">
        <v>317</v>
      </c>
      <c r="V295" s="5">
        <v>269</v>
      </c>
      <c r="W295" s="5">
        <v>347</v>
      </c>
      <c r="X295" s="52">
        <v>378</v>
      </c>
      <c r="Y295" s="56">
        <f t="shared" si="82"/>
        <v>-55</v>
      </c>
      <c r="Z295" s="7">
        <f t="shared" si="83"/>
        <v>-56</v>
      </c>
      <c r="AA295" s="7">
        <f t="shared" si="84"/>
        <v>-83</v>
      </c>
      <c r="AB295" s="7">
        <f t="shared" si="85"/>
        <v>-46</v>
      </c>
      <c r="AC295" s="7">
        <f t="shared" si="86"/>
        <v>-42</v>
      </c>
      <c r="AD295" s="7">
        <f t="shared" si="87"/>
        <v>-69</v>
      </c>
      <c r="AI295" s="67" t="b">
        <f t="shared" si="88"/>
        <v>1</v>
      </c>
      <c r="AJ295" s="67" t="b">
        <f t="shared" si="89"/>
        <v>1</v>
      </c>
      <c r="AK295" s="67" t="b">
        <f t="shared" si="90"/>
        <v>0</v>
      </c>
      <c r="BT295" s="12"/>
      <c r="CA295" s="108"/>
    </row>
    <row r="296" spans="1:79" ht="15" hidden="1" customHeight="1" x14ac:dyDescent="0.35">
      <c r="A296" s="71">
        <v>44200</v>
      </c>
      <c r="B296" s="72" t="s">
        <v>26</v>
      </c>
      <c r="C296" s="74">
        <v>13789</v>
      </c>
      <c r="D296" s="74" t="s">
        <v>260</v>
      </c>
      <c r="E296" s="74">
        <v>232132</v>
      </c>
      <c r="F296" s="74" t="s">
        <v>274</v>
      </c>
      <c r="G296" s="74">
        <v>232133</v>
      </c>
      <c r="H296" s="74">
        <v>1</v>
      </c>
      <c r="I296" s="74"/>
      <c r="J296" s="74"/>
      <c r="K296" s="72"/>
      <c r="L296" s="74">
        <v>273</v>
      </c>
      <c r="M296" s="74">
        <v>348</v>
      </c>
      <c r="N296" s="74">
        <v>400</v>
      </c>
      <c r="O296" s="74">
        <v>315</v>
      </c>
      <c r="P296" s="74">
        <v>392</v>
      </c>
      <c r="Q296" s="74">
        <v>450</v>
      </c>
      <c r="R296" s="1"/>
      <c r="S296" s="7">
        <v>273</v>
      </c>
      <c r="T296" s="7">
        <v>348</v>
      </c>
      <c r="U296" s="5">
        <v>375</v>
      </c>
      <c r="V296" s="7">
        <v>315</v>
      </c>
      <c r="W296" s="5">
        <v>389</v>
      </c>
      <c r="X296" s="52">
        <v>424</v>
      </c>
      <c r="Y296" s="56">
        <f t="shared" si="82"/>
        <v>0</v>
      </c>
      <c r="Z296" s="7">
        <f t="shared" si="83"/>
        <v>0</v>
      </c>
      <c r="AA296" s="7">
        <f t="shared" si="84"/>
        <v>-25</v>
      </c>
      <c r="AB296" s="7">
        <f t="shared" si="85"/>
        <v>0</v>
      </c>
      <c r="AC296" s="7">
        <f t="shared" si="86"/>
        <v>-3</v>
      </c>
      <c r="AD296" s="7">
        <f t="shared" si="87"/>
        <v>-26</v>
      </c>
      <c r="AI296" s="67" t="b">
        <f t="shared" si="88"/>
        <v>1</v>
      </c>
      <c r="AJ296" s="67" t="b">
        <f t="shared" si="89"/>
        <v>1</v>
      </c>
      <c r="AK296" s="67" t="b">
        <f t="shared" si="90"/>
        <v>0</v>
      </c>
      <c r="BT296" s="12"/>
      <c r="CA296" s="108"/>
    </row>
    <row r="297" spans="1:79" ht="15" hidden="1" customHeight="1" x14ac:dyDescent="0.35">
      <c r="A297" s="76">
        <v>44148</v>
      </c>
      <c r="B297" s="72" t="s">
        <v>26</v>
      </c>
      <c r="C297" s="34">
        <v>13801</v>
      </c>
      <c r="D297" s="74" t="s">
        <v>189</v>
      </c>
      <c r="E297" s="74">
        <v>231124</v>
      </c>
      <c r="F297" s="74" t="s">
        <v>190</v>
      </c>
      <c r="G297" s="74">
        <v>232104</v>
      </c>
      <c r="H297" s="34">
        <v>1</v>
      </c>
      <c r="I297" s="74"/>
      <c r="J297" s="74"/>
      <c r="K297" s="72"/>
      <c r="L297" s="74">
        <v>389</v>
      </c>
      <c r="M297" s="74">
        <v>481</v>
      </c>
      <c r="N297" s="74">
        <v>553</v>
      </c>
      <c r="O297" s="74">
        <v>448</v>
      </c>
      <c r="P297" s="74">
        <v>541</v>
      </c>
      <c r="Q297" s="74">
        <v>602</v>
      </c>
      <c r="R297" s="1"/>
      <c r="S297" s="5">
        <v>280</v>
      </c>
      <c r="T297" s="5">
        <v>348</v>
      </c>
      <c r="U297" s="5">
        <v>400</v>
      </c>
      <c r="V297" s="5">
        <v>318</v>
      </c>
      <c r="W297" s="5">
        <v>389</v>
      </c>
      <c r="X297" s="52">
        <v>447</v>
      </c>
      <c r="Y297" s="56">
        <f t="shared" si="82"/>
        <v>-109</v>
      </c>
      <c r="Z297" s="7">
        <f t="shared" si="83"/>
        <v>-133</v>
      </c>
      <c r="AA297" s="7">
        <f t="shared" si="84"/>
        <v>-153</v>
      </c>
      <c r="AB297" s="7">
        <f t="shared" si="85"/>
        <v>-130</v>
      </c>
      <c r="AC297" s="7">
        <f t="shared" si="86"/>
        <v>-152</v>
      </c>
      <c r="AD297" s="7">
        <f t="shared" si="87"/>
        <v>-155</v>
      </c>
      <c r="AI297" s="67" t="b">
        <f t="shared" si="88"/>
        <v>1</v>
      </c>
      <c r="AJ297" s="67" t="b">
        <f t="shared" si="89"/>
        <v>1</v>
      </c>
      <c r="AK297" s="67" t="b">
        <f t="shared" si="90"/>
        <v>0</v>
      </c>
      <c r="BT297" s="12"/>
      <c r="CA297" s="108"/>
    </row>
    <row r="298" spans="1:79" ht="15" hidden="1" customHeight="1" x14ac:dyDescent="0.35">
      <c r="A298" s="76">
        <v>44148</v>
      </c>
      <c r="B298" s="72" t="s">
        <v>26</v>
      </c>
      <c r="C298" s="74">
        <v>13802</v>
      </c>
      <c r="D298" s="74" t="s">
        <v>191</v>
      </c>
      <c r="E298" s="74">
        <v>231127</v>
      </c>
      <c r="F298" s="74" t="s">
        <v>192</v>
      </c>
      <c r="G298" s="74">
        <v>231128</v>
      </c>
      <c r="H298" s="74">
        <v>1</v>
      </c>
      <c r="I298" s="74"/>
      <c r="J298" s="74"/>
      <c r="K298" s="72"/>
      <c r="L298" s="74">
        <v>273</v>
      </c>
      <c r="M298" s="74">
        <v>348</v>
      </c>
      <c r="N298" s="74">
        <v>400</v>
      </c>
      <c r="O298" s="74">
        <v>315</v>
      </c>
      <c r="P298" s="74">
        <v>392</v>
      </c>
      <c r="Q298" s="74">
        <v>451</v>
      </c>
      <c r="R298" s="1"/>
      <c r="S298" s="7">
        <v>273</v>
      </c>
      <c r="T298" s="5">
        <v>347</v>
      </c>
      <c r="U298" s="5">
        <v>373</v>
      </c>
      <c r="V298" s="7">
        <v>315</v>
      </c>
      <c r="W298" s="5">
        <v>389</v>
      </c>
      <c r="X298" s="52">
        <v>423</v>
      </c>
      <c r="Y298" s="56">
        <f t="shared" si="82"/>
        <v>0</v>
      </c>
      <c r="Z298" s="7">
        <f t="shared" si="83"/>
        <v>-1</v>
      </c>
      <c r="AA298" s="7">
        <f t="shared" si="84"/>
        <v>-27</v>
      </c>
      <c r="AB298" s="7">
        <f t="shared" si="85"/>
        <v>0</v>
      </c>
      <c r="AC298" s="7">
        <f t="shared" si="86"/>
        <v>-3</v>
      </c>
      <c r="AD298" s="7">
        <f t="shared" si="87"/>
        <v>-28</v>
      </c>
      <c r="AI298" s="67" t="b">
        <f t="shared" si="88"/>
        <v>1</v>
      </c>
      <c r="AJ298" s="67" t="b">
        <f t="shared" si="89"/>
        <v>1</v>
      </c>
      <c r="AK298" s="67" t="b">
        <f t="shared" si="90"/>
        <v>0</v>
      </c>
      <c r="BT298" s="12"/>
      <c r="CA298" s="108"/>
    </row>
    <row r="299" spans="1:79" ht="15" hidden="1" customHeight="1" x14ac:dyDescent="0.35">
      <c r="A299" s="71">
        <v>44200</v>
      </c>
      <c r="B299" s="72" t="s">
        <v>26</v>
      </c>
      <c r="C299" s="74">
        <v>13804</v>
      </c>
      <c r="D299" s="74" t="s">
        <v>286</v>
      </c>
      <c r="E299" s="74">
        <v>231107</v>
      </c>
      <c r="F299" s="74" t="s">
        <v>287</v>
      </c>
      <c r="G299" s="74">
        <v>231109</v>
      </c>
      <c r="H299" s="74">
        <v>1</v>
      </c>
      <c r="I299" s="74"/>
      <c r="J299" s="74"/>
      <c r="K299" s="72"/>
      <c r="L299" s="74">
        <v>221</v>
      </c>
      <c r="M299" s="74">
        <v>296</v>
      </c>
      <c r="N299" s="74">
        <v>340</v>
      </c>
      <c r="O299" s="74">
        <v>272</v>
      </c>
      <c r="P299" s="74">
        <v>350</v>
      </c>
      <c r="Q299" s="74">
        <v>403</v>
      </c>
      <c r="R299" s="1"/>
      <c r="S299" s="63">
        <v>273</v>
      </c>
      <c r="T299" s="63">
        <v>348</v>
      </c>
      <c r="U299" s="63">
        <v>375</v>
      </c>
      <c r="V299" s="63">
        <v>315</v>
      </c>
      <c r="W299" s="63">
        <v>392</v>
      </c>
      <c r="X299" s="66">
        <v>424</v>
      </c>
      <c r="Y299" s="56">
        <f t="shared" si="82"/>
        <v>52</v>
      </c>
      <c r="Z299" s="7">
        <f t="shared" si="83"/>
        <v>52</v>
      </c>
      <c r="AA299" s="7">
        <f t="shared" si="84"/>
        <v>35</v>
      </c>
      <c r="AB299" s="7">
        <f t="shared" si="85"/>
        <v>43</v>
      </c>
      <c r="AC299" s="7">
        <f t="shared" si="86"/>
        <v>42</v>
      </c>
      <c r="AD299" s="7">
        <f t="shared" si="87"/>
        <v>21</v>
      </c>
      <c r="AI299" s="67" t="b">
        <f t="shared" si="88"/>
        <v>1</v>
      </c>
      <c r="AJ299" s="67" t="b">
        <f t="shared" si="89"/>
        <v>1</v>
      </c>
      <c r="AK299" s="67" t="b">
        <f t="shared" si="90"/>
        <v>0</v>
      </c>
      <c r="BT299" s="12"/>
      <c r="CA299" s="108"/>
    </row>
    <row r="300" spans="1:79" ht="15" hidden="1" customHeight="1" x14ac:dyDescent="0.35">
      <c r="A300" s="76">
        <v>44148</v>
      </c>
      <c r="B300" s="72" t="s">
        <v>26</v>
      </c>
      <c r="C300" s="74">
        <v>13805</v>
      </c>
      <c r="D300" s="74" t="s">
        <v>193</v>
      </c>
      <c r="E300" s="74">
        <v>231109</v>
      </c>
      <c r="F300" s="74" t="s">
        <v>194</v>
      </c>
      <c r="G300" s="74">
        <v>231112</v>
      </c>
      <c r="H300" s="74">
        <v>1</v>
      </c>
      <c r="I300" s="74"/>
      <c r="J300" s="74"/>
      <c r="K300" s="72"/>
      <c r="L300" s="74">
        <v>275</v>
      </c>
      <c r="M300" s="74">
        <v>350</v>
      </c>
      <c r="N300" s="74">
        <v>403</v>
      </c>
      <c r="O300" s="74">
        <v>317</v>
      </c>
      <c r="P300" s="74">
        <v>394</v>
      </c>
      <c r="Q300" s="74">
        <v>453</v>
      </c>
      <c r="R300" s="1"/>
      <c r="S300" s="5">
        <v>272</v>
      </c>
      <c r="T300" s="5">
        <v>347</v>
      </c>
      <c r="U300" s="5">
        <v>373</v>
      </c>
      <c r="V300" s="5">
        <v>314</v>
      </c>
      <c r="W300" s="5">
        <v>389</v>
      </c>
      <c r="X300" s="52">
        <v>422</v>
      </c>
      <c r="Y300" s="56">
        <f t="shared" si="82"/>
        <v>-3</v>
      </c>
      <c r="Z300" s="7">
        <f t="shared" si="83"/>
        <v>-3</v>
      </c>
      <c r="AA300" s="7">
        <f t="shared" si="84"/>
        <v>-30</v>
      </c>
      <c r="AB300" s="7">
        <f t="shared" si="85"/>
        <v>-3</v>
      </c>
      <c r="AC300" s="7">
        <f t="shared" si="86"/>
        <v>-5</v>
      </c>
      <c r="AD300" s="7">
        <f t="shared" si="87"/>
        <v>-31</v>
      </c>
      <c r="AI300" s="67" t="b">
        <f t="shared" si="88"/>
        <v>1</v>
      </c>
      <c r="AJ300" s="67" t="b">
        <f t="shared" si="89"/>
        <v>1</v>
      </c>
      <c r="AK300" s="67" t="b">
        <f t="shared" si="90"/>
        <v>0</v>
      </c>
      <c r="BT300" s="12"/>
      <c r="CA300" s="108"/>
    </row>
    <row r="301" spans="1:79" ht="15" hidden="1" customHeight="1" x14ac:dyDescent="0.35">
      <c r="A301" s="71">
        <v>44200</v>
      </c>
      <c r="B301" s="72" t="s">
        <v>26</v>
      </c>
      <c r="C301" s="74">
        <v>13806</v>
      </c>
      <c r="D301" s="74" t="s">
        <v>288</v>
      </c>
      <c r="E301" s="74">
        <v>231116</v>
      </c>
      <c r="F301" s="74" t="s">
        <v>32</v>
      </c>
      <c r="G301" s="74">
        <v>231123</v>
      </c>
      <c r="H301" s="74">
        <v>1</v>
      </c>
      <c r="I301" s="74"/>
      <c r="J301" s="74"/>
      <c r="K301" s="72"/>
      <c r="L301" s="74">
        <v>221</v>
      </c>
      <c r="M301" s="74">
        <v>296</v>
      </c>
      <c r="N301" s="74">
        <v>340</v>
      </c>
      <c r="O301" s="74">
        <v>272</v>
      </c>
      <c r="P301" s="74">
        <v>350</v>
      </c>
      <c r="Q301" s="74">
        <v>403</v>
      </c>
      <c r="R301" s="1"/>
      <c r="S301" s="5">
        <v>192</v>
      </c>
      <c r="T301" s="5">
        <v>271</v>
      </c>
      <c r="U301" s="5">
        <v>312</v>
      </c>
      <c r="V301" s="5">
        <v>231</v>
      </c>
      <c r="W301" s="5">
        <v>317</v>
      </c>
      <c r="X301" s="52">
        <v>365</v>
      </c>
      <c r="Y301" s="56">
        <f t="shared" si="82"/>
        <v>-29</v>
      </c>
      <c r="Z301" s="7">
        <f t="shared" si="83"/>
        <v>-25</v>
      </c>
      <c r="AA301" s="7">
        <f t="shared" si="84"/>
        <v>-28</v>
      </c>
      <c r="AB301" s="7">
        <f t="shared" si="85"/>
        <v>-41</v>
      </c>
      <c r="AC301" s="7">
        <f t="shared" si="86"/>
        <v>-33</v>
      </c>
      <c r="AD301" s="7">
        <f t="shared" si="87"/>
        <v>-38</v>
      </c>
      <c r="AI301" s="67" t="b">
        <f t="shared" si="88"/>
        <v>1</v>
      </c>
      <c r="AJ301" s="67" t="b">
        <f t="shared" si="89"/>
        <v>1</v>
      </c>
      <c r="AK301" s="67" t="b">
        <f t="shared" si="90"/>
        <v>0</v>
      </c>
      <c r="BT301" s="12"/>
      <c r="CA301" s="108"/>
    </row>
    <row r="302" spans="1:79" ht="15" hidden="1" customHeight="1" x14ac:dyDescent="0.35">
      <c r="A302" s="71">
        <v>44200</v>
      </c>
      <c r="B302" s="72" t="s">
        <v>26</v>
      </c>
      <c r="C302" s="74">
        <v>13807</v>
      </c>
      <c r="D302" s="74" t="s">
        <v>156</v>
      </c>
      <c r="E302" s="74">
        <v>231117</v>
      </c>
      <c r="F302" s="74" t="s">
        <v>288</v>
      </c>
      <c r="G302" s="74">
        <v>231116</v>
      </c>
      <c r="H302" s="74">
        <v>1</v>
      </c>
      <c r="I302" s="74"/>
      <c r="J302" s="74"/>
      <c r="K302" s="72"/>
      <c r="L302" s="74">
        <v>221</v>
      </c>
      <c r="M302" s="74">
        <v>296</v>
      </c>
      <c r="N302" s="74">
        <v>340</v>
      </c>
      <c r="O302" s="74">
        <v>272</v>
      </c>
      <c r="P302" s="74">
        <v>345</v>
      </c>
      <c r="Q302" s="74">
        <v>397</v>
      </c>
      <c r="R302" s="1"/>
      <c r="S302" s="5">
        <v>157</v>
      </c>
      <c r="T302" s="5">
        <v>218</v>
      </c>
      <c r="U302" s="5">
        <v>232</v>
      </c>
      <c r="V302" s="5">
        <v>199</v>
      </c>
      <c r="W302" s="5">
        <v>264</v>
      </c>
      <c r="X302" s="52">
        <v>281</v>
      </c>
      <c r="Y302" s="56">
        <f t="shared" si="82"/>
        <v>-64</v>
      </c>
      <c r="Z302" s="7">
        <f t="shared" si="83"/>
        <v>-78</v>
      </c>
      <c r="AA302" s="7">
        <f t="shared" si="84"/>
        <v>-108</v>
      </c>
      <c r="AB302" s="7">
        <f t="shared" si="85"/>
        <v>-73</v>
      </c>
      <c r="AC302" s="7">
        <f t="shared" si="86"/>
        <v>-81</v>
      </c>
      <c r="AD302" s="7">
        <f t="shared" si="87"/>
        <v>-116</v>
      </c>
      <c r="AI302" s="67" t="b">
        <f t="shared" si="88"/>
        <v>1</v>
      </c>
      <c r="AJ302" s="67" t="b">
        <f t="shared" si="89"/>
        <v>1</v>
      </c>
      <c r="AK302" s="67" t="b">
        <f t="shared" si="90"/>
        <v>0</v>
      </c>
      <c r="BT302" s="12"/>
      <c r="CA302" s="108"/>
    </row>
    <row r="303" spans="1:79" ht="15" hidden="1" customHeight="1" x14ac:dyDescent="0.35">
      <c r="A303" s="71">
        <v>44200</v>
      </c>
      <c r="B303" s="72" t="s">
        <v>26</v>
      </c>
      <c r="C303" s="74">
        <v>13810</v>
      </c>
      <c r="D303" s="74" t="s">
        <v>202</v>
      </c>
      <c r="E303" s="74">
        <v>231130</v>
      </c>
      <c r="F303" s="74" t="s">
        <v>189</v>
      </c>
      <c r="G303" s="74">
        <v>231124</v>
      </c>
      <c r="H303" s="74">
        <v>1</v>
      </c>
      <c r="I303" s="74"/>
      <c r="J303" s="74"/>
      <c r="K303" s="72"/>
      <c r="L303" s="74">
        <v>309</v>
      </c>
      <c r="M303" s="74">
        <v>378</v>
      </c>
      <c r="N303" s="74">
        <v>402</v>
      </c>
      <c r="O303" s="74">
        <v>335</v>
      </c>
      <c r="P303" s="74">
        <v>405</v>
      </c>
      <c r="Q303" s="74">
        <v>434</v>
      </c>
      <c r="R303" s="1"/>
      <c r="S303" s="5">
        <v>280</v>
      </c>
      <c r="T303" s="5">
        <v>348</v>
      </c>
      <c r="U303" s="5">
        <v>400</v>
      </c>
      <c r="V303" s="5">
        <v>318</v>
      </c>
      <c r="W303" s="5">
        <v>389</v>
      </c>
      <c r="X303" s="49">
        <v>434</v>
      </c>
      <c r="Y303" s="56">
        <f t="shared" si="82"/>
        <v>-29</v>
      </c>
      <c r="Z303" s="7">
        <f t="shared" si="83"/>
        <v>-30</v>
      </c>
      <c r="AA303" s="7">
        <f t="shared" si="84"/>
        <v>-2</v>
      </c>
      <c r="AB303" s="7">
        <f t="shared" si="85"/>
        <v>-17</v>
      </c>
      <c r="AC303" s="7">
        <f t="shared" si="86"/>
        <v>-16</v>
      </c>
      <c r="AD303" s="7">
        <f t="shared" si="87"/>
        <v>0</v>
      </c>
      <c r="AI303" s="67" t="b">
        <f t="shared" si="88"/>
        <v>1</v>
      </c>
      <c r="AJ303" s="67" t="b">
        <f t="shared" si="89"/>
        <v>1</v>
      </c>
      <c r="AK303" s="67" t="b">
        <f t="shared" si="90"/>
        <v>0</v>
      </c>
      <c r="BT303" s="12"/>
      <c r="CA303" s="108"/>
    </row>
    <row r="304" spans="1:79" ht="15" hidden="1" customHeight="1" x14ac:dyDescent="0.35">
      <c r="A304" s="76">
        <v>44096</v>
      </c>
      <c r="B304" s="72" t="s">
        <v>26</v>
      </c>
      <c r="C304" s="74">
        <v>13813</v>
      </c>
      <c r="D304" s="74" t="s">
        <v>156</v>
      </c>
      <c r="E304" s="74">
        <v>231117</v>
      </c>
      <c r="F304" s="74" t="s">
        <v>157</v>
      </c>
      <c r="G304" s="74">
        <v>231113</v>
      </c>
      <c r="H304" s="74">
        <v>1</v>
      </c>
      <c r="I304" s="74"/>
      <c r="J304" s="74"/>
      <c r="K304" s="72"/>
      <c r="L304" s="74">
        <v>273</v>
      </c>
      <c r="M304" s="74">
        <v>346</v>
      </c>
      <c r="N304" s="74">
        <v>398</v>
      </c>
      <c r="O304" s="74">
        <v>314</v>
      </c>
      <c r="P304" s="74">
        <v>390</v>
      </c>
      <c r="Q304" s="74">
        <v>449</v>
      </c>
      <c r="R304" s="1"/>
      <c r="S304" s="5">
        <v>272</v>
      </c>
      <c r="T304" s="63">
        <v>347</v>
      </c>
      <c r="U304" s="5">
        <v>373</v>
      </c>
      <c r="V304" s="7">
        <v>314</v>
      </c>
      <c r="W304" s="5">
        <v>389</v>
      </c>
      <c r="X304" s="52">
        <v>422</v>
      </c>
      <c r="Y304" s="56">
        <f t="shared" si="82"/>
        <v>-1</v>
      </c>
      <c r="Z304" s="7">
        <f t="shared" si="83"/>
        <v>1</v>
      </c>
      <c r="AA304" s="7">
        <f t="shared" si="84"/>
        <v>-25</v>
      </c>
      <c r="AB304" s="7">
        <f t="shared" si="85"/>
        <v>0</v>
      </c>
      <c r="AC304" s="7">
        <f t="shared" si="86"/>
        <v>-1</v>
      </c>
      <c r="AD304" s="7">
        <f t="shared" si="87"/>
        <v>-27</v>
      </c>
      <c r="AI304" s="67" t="b">
        <f t="shared" si="88"/>
        <v>1</v>
      </c>
      <c r="AJ304" s="67" t="b">
        <f t="shared" si="89"/>
        <v>1</v>
      </c>
      <c r="AK304" s="67" t="b">
        <f t="shared" si="90"/>
        <v>0</v>
      </c>
      <c r="BT304" s="12"/>
      <c r="CA304" s="108"/>
    </row>
    <row r="305" spans="1:79" ht="15" hidden="1" customHeight="1" x14ac:dyDescent="0.35">
      <c r="A305" s="76">
        <v>44096</v>
      </c>
      <c r="B305" s="72" t="s">
        <v>26</v>
      </c>
      <c r="C305" s="74">
        <v>13815</v>
      </c>
      <c r="D305" s="74" t="s">
        <v>156</v>
      </c>
      <c r="E305" s="74">
        <v>231117</v>
      </c>
      <c r="F305" s="74" t="s">
        <v>158</v>
      </c>
      <c r="G305" s="74">
        <v>231118</v>
      </c>
      <c r="H305" s="74">
        <v>1</v>
      </c>
      <c r="I305" s="74"/>
      <c r="J305" s="74"/>
      <c r="K305" s="72"/>
      <c r="L305" s="74">
        <v>273</v>
      </c>
      <c r="M305" s="74">
        <v>346</v>
      </c>
      <c r="N305" s="74">
        <v>376</v>
      </c>
      <c r="O305" s="74">
        <v>314</v>
      </c>
      <c r="P305" s="74">
        <v>358</v>
      </c>
      <c r="Q305" s="74">
        <v>376</v>
      </c>
      <c r="R305" s="1"/>
      <c r="S305" s="7">
        <v>273</v>
      </c>
      <c r="T305" s="63">
        <v>347</v>
      </c>
      <c r="U305" s="5">
        <v>374</v>
      </c>
      <c r="V305" s="63">
        <v>315</v>
      </c>
      <c r="W305" s="5">
        <v>357</v>
      </c>
      <c r="X305" s="52">
        <v>374</v>
      </c>
      <c r="Y305" s="56">
        <f t="shared" si="82"/>
        <v>0</v>
      </c>
      <c r="Z305" s="7">
        <f t="shared" si="83"/>
        <v>1</v>
      </c>
      <c r="AA305" s="7">
        <f t="shared" si="84"/>
        <v>-2</v>
      </c>
      <c r="AB305" s="7">
        <f t="shared" si="85"/>
        <v>1</v>
      </c>
      <c r="AC305" s="7">
        <f t="shared" si="86"/>
        <v>-1</v>
      </c>
      <c r="AD305" s="7">
        <f t="shared" si="87"/>
        <v>-2</v>
      </c>
      <c r="AI305" s="67" t="b">
        <f t="shared" si="88"/>
        <v>1</v>
      </c>
      <c r="AJ305" s="67" t="b">
        <f t="shared" si="89"/>
        <v>1</v>
      </c>
      <c r="AK305" s="67" t="b">
        <f t="shared" si="90"/>
        <v>0</v>
      </c>
      <c r="BT305" s="12"/>
      <c r="CA305" s="108"/>
    </row>
    <row r="306" spans="1:79" ht="15" hidden="1" customHeight="1" x14ac:dyDescent="0.35">
      <c r="A306" s="76">
        <v>44096</v>
      </c>
      <c r="B306" s="72" t="s">
        <v>26</v>
      </c>
      <c r="C306" s="74">
        <v>13816</v>
      </c>
      <c r="D306" s="74" t="s">
        <v>156</v>
      </c>
      <c r="E306" s="74">
        <v>231117</v>
      </c>
      <c r="F306" s="74" t="s">
        <v>159</v>
      </c>
      <c r="G306" s="74">
        <v>231120</v>
      </c>
      <c r="H306" s="74">
        <v>1</v>
      </c>
      <c r="I306" s="74"/>
      <c r="J306" s="74"/>
      <c r="K306" s="72"/>
      <c r="L306" s="74">
        <v>273</v>
      </c>
      <c r="M306" s="74">
        <v>348</v>
      </c>
      <c r="N306" s="74">
        <v>400</v>
      </c>
      <c r="O306" s="74">
        <v>315</v>
      </c>
      <c r="P306" s="74">
        <v>389</v>
      </c>
      <c r="Q306" s="74">
        <v>447</v>
      </c>
      <c r="R306" s="1"/>
      <c r="S306" s="7">
        <v>273</v>
      </c>
      <c r="T306" s="7">
        <v>348</v>
      </c>
      <c r="U306" s="5">
        <v>375</v>
      </c>
      <c r="V306" s="7">
        <v>315</v>
      </c>
      <c r="W306" s="7">
        <v>389</v>
      </c>
      <c r="X306" s="52">
        <v>424</v>
      </c>
      <c r="Y306" s="56">
        <f t="shared" si="82"/>
        <v>0</v>
      </c>
      <c r="Z306" s="7">
        <f t="shared" si="83"/>
        <v>0</v>
      </c>
      <c r="AA306" s="7">
        <f t="shared" si="84"/>
        <v>-25</v>
      </c>
      <c r="AB306" s="7">
        <f t="shared" si="85"/>
        <v>0</v>
      </c>
      <c r="AC306" s="7">
        <f t="shared" si="86"/>
        <v>0</v>
      </c>
      <c r="AD306" s="7">
        <f t="shared" si="87"/>
        <v>-23</v>
      </c>
      <c r="AI306" s="67" t="b">
        <f t="shared" si="88"/>
        <v>1</v>
      </c>
      <c r="AJ306" s="67" t="b">
        <f t="shared" si="89"/>
        <v>1</v>
      </c>
      <c r="AK306" s="67" t="b">
        <f t="shared" si="90"/>
        <v>0</v>
      </c>
      <c r="BT306" s="12"/>
      <c r="CA306" s="108"/>
    </row>
    <row r="307" spans="1:79" ht="15" hidden="1" customHeight="1" x14ac:dyDescent="0.35">
      <c r="A307" s="71">
        <v>44200</v>
      </c>
      <c r="B307" s="72" t="s">
        <v>26</v>
      </c>
      <c r="C307" s="74">
        <v>13820</v>
      </c>
      <c r="D307" s="74" t="s">
        <v>30</v>
      </c>
      <c r="E307" s="74">
        <v>231115</v>
      </c>
      <c r="F307" s="74" t="s">
        <v>32</v>
      </c>
      <c r="G307" s="74">
        <v>231123</v>
      </c>
      <c r="H307" s="74">
        <v>1</v>
      </c>
      <c r="I307" s="74"/>
      <c r="J307" s="74"/>
      <c r="K307" s="72"/>
      <c r="L307" s="74">
        <v>275</v>
      </c>
      <c r="M307" s="74">
        <v>350</v>
      </c>
      <c r="N307" s="74">
        <v>403</v>
      </c>
      <c r="O307" s="74">
        <v>317</v>
      </c>
      <c r="P307" s="74">
        <v>394</v>
      </c>
      <c r="Q307" s="74">
        <v>453</v>
      </c>
      <c r="R307" s="1"/>
      <c r="S307" s="5">
        <v>192</v>
      </c>
      <c r="T307" s="5">
        <v>271</v>
      </c>
      <c r="U307" s="5">
        <v>312</v>
      </c>
      <c r="V307" s="5">
        <v>231</v>
      </c>
      <c r="W307" s="5">
        <v>317</v>
      </c>
      <c r="X307" s="52">
        <v>365</v>
      </c>
      <c r="Y307" s="56">
        <f t="shared" si="82"/>
        <v>-83</v>
      </c>
      <c r="Z307" s="7">
        <f t="shared" si="83"/>
        <v>-79</v>
      </c>
      <c r="AA307" s="7">
        <f t="shared" si="84"/>
        <v>-91</v>
      </c>
      <c r="AB307" s="7">
        <f t="shared" si="85"/>
        <v>-86</v>
      </c>
      <c r="AC307" s="7">
        <f t="shared" si="86"/>
        <v>-77</v>
      </c>
      <c r="AD307" s="7">
        <f t="shared" si="87"/>
        <v>-88</v>
      </c>
      <c r="AI307" s="67" t="b">
        <f t="shared" si="88"/>
        <v>1</v>
      </c>
      <c r="AJ307" s="67" t="b">
        <f t="shared" si="89"/>
        <v>1</v>
      </c>
      <c r="AK307" s="67" t="b">
        <f t="shared" si="90"/>
        <v>0</v>
      </c>
      <c r="BT307" s="12"/>
      <c r="CA307" s="108"/>
    </row>
    <row r="308" spans="1:79" ht="15" hidden="1" customHeight="1" x14ac:dyDescent="0.35">
      <c r="A308" s="76">
        <v>44096</v>
      </c>
      <c r="B308" s="72" t="s">
        <v>26</v>
      </c>
      <c r="C308" s="74">
        <v>13821</v>
      </c>
      <c r="D308" s="74" t="s">
        <v>30</v>
      </c>
      <c r="E308" s="74">
        <v>231115</v>
      </c>
      <c r="F308" s="74" t="s">
        <v>31</v>
      </c>
      <c r="G308" s="74">
        <v>231114</v>
      </c>
      <c r="H308" s="74">
        <v>1</v>
      </c>
      <c r="I308" s="74"/>
      <c r="J308" s="74"/>
      <c r="K308" s="72"/>
      <c r="L308" s="74">
        <v>273</v>
      </c>
      <c r="M308" s="74">
        <v>348</v>
      </c>
      <c r="N308" s="74">
        <v>375</v>
      </c>
      <c r="O308" s="74">
        <v>315</v>
      </c>
      <c r="P308" s="74">
        <v>392</v>
      </c>
      <c r="Q308" s="74">
        <v>424</v>
      </c>
      <c r="R308" s="1"/>
      <c r="S308" s="5">
        <v>220</v>
      </c>
      <c r="T308" s="5">
        <v>277</v>
      </c>
      <c r="U308" s="5">
        <v>287</v>
      </c>
      <c r="V308" s="5">
        <v>239</v>
      </c>
      <c r="W308" s="5">
        <v>297</v>
      </c>
      <c r="X308" s="52">
        <v>310</v>
      </c>
      <c r="Y308" s="56">
        <f t="shared" si="82"/>
        <v>-53</v>
      </c>
      <c r="Z308" s="7">
        <f t="shared" si="83"/>
        <v>-71</v>
      </c>
      <c r="AA308" s="7">
        <f t="shared" si="84"/>
        <v>-88</v>
      </c>
      <c r="AB308" s="7">
        <f t="shared" si="85"/>
        <v>-76</v>
      </c>
      <c r="AC308" s="7">
        <f t="shared" si="86"/>
        <v>-95</v>
      </c>
      <c r="AD308" s="7">
        <f t="shared" si="87"/>
        <v>-114</v>
      </c>
      <c r="AI308" s="67" t="b">
        <f t="shared" si="88"/>
        <v>1</v>
      </c>
      <c r="AJ308" s="67" t="b">
        <f t="shared" si="89"/>
        <v>1</v>
      </c>
      <c r="AK308" s="67" t="b">
        <f t="shared" si="90"/>
        <v>0</v>
      </c>
      <c r="BT308" s="12"/>
      <c r="CA308" s="108"/>
    </row>
    <row r="309" spans="1:79" ht="15" hidden="1" customHeight="1" x14ac:dyDescent="0.35">
      <c r="A309" s="76">
        <v>44201</v>
      </c>
      <c r="B309" s="72" t="s">
        <v>26</v>
      </c>
      <c r="C309" s="74">
        <v>13827</v>
      </c>
      <c r="D309" s="74" t="s">
        <v>295</v>
      </c>
      <c r="E309" s="74">
        <v>231104</v>
      </c>
      <c r="F309" s="74" t="s">
        <v>296</v>
      </c>
      <c r="G309" s="74">
        <v>231105</v>
      </c>
      <c r="H309" s="74">
        <v>1</v>
      </c>
      <c r="I309" s="74"/>
      <c r="J309" s="74"/>
      <c r="K309" s="72"/>
      <c r="L309" s="74">
        <v>275</v>
      </c>
      <c r="M309" s="74">
        <v>350</v>
      </c>
      <c r="N309" s="74">
        <v>403</v>
      </c>
      <c r="O309" s="74">
        <v>317</v>
      </c>
      <c r="P309" s="74">
        <v>394</v>
      </c>
      <c r="Q309" s="74">
        <v>453</v>
      </c>
      <c r="R309" s="1"/>
      <c r="S309" s="5">
        <v>243</v>
      </c>
      <c r="T309" s="5">
        <v>321</v>
      </c>
      <c r="U309" s="5">
        <v>370</v>
      </c>
      <c r="V309" s="5">
        <v>292</v>
      </c>
      <c r="W309" s="5">
        <v>375</v>
      </c>
      <c r="X309" s="52">
        <v>422</v>
      </c>
      <c r="Y309" s="56">
        <f t="shared" si="82"/>
        <v>-32</v>
      </c>
      <c r="Z309" s="7">
        <f t="shared" si="83"/>
        <v>-29</v>
      </c>
      <c r="AA309" s="7">
        <f t="shared" si="84"/>
        <v>-33</v>
      </c>
      <c r="AB309" s="7">
        <f t="shared" si="85"/>
        <v>-25</v>
      </c>
      <c r="AC309" s="7">
        <f t="shared" si="86"/>
        <v>-19</v>
      </c>
      <c r="AD309" s="7">
        <f t="shared" si="87"/>
        <v>-31</v>
      </c>
      <c r="AI309" s="67" t="b">
        <f t="shared" si="88"/>
        <v>1</v>
      </c>
      <c r="AJ309" s="67" t="b">
        <f t="shared" si="89"/>
        <v>1</v>
      </c>
      <c r="AK309" s="67" t="b">
        <f t="shared" si="90"/>
        <v>0</v>
      </c>
      <c r="BT309" s="12"/>
      <c r="CA309" s="108"/>
    </row>
    <row r="310" spans="1:79" ht="15" hidden="1" customHeight="1" x14ac:dyDescent="0.35">
      <c r="A310" s="76">
        <v>44148</v>
      </c>
      <c r="B310" s="72" t="s">
        <v>26</v>
      </c>
      <c r="C310" s="74">
        <v>13828</v>
      </c>
      <c r="D310" s="74" t="s">
        <v>31</v>
      </c>
      <c r="E310" s="74">
        <v>231114</v>
      </c>
      <c r="F310" s="74" t="s">
        <v>157</v>
      </c>
      <c r="G310" s="74">
        <v>231113</v>
      </c>
      <c r="H310" s="74">
        <v>1</v>
      </c>
      <c r="I310" s="74"/>
      <c r="J310" s="74"/>
      <c r="K310" s="72"/>
      <c r="L310" s="74">
        <v>390</v>
      </c>
      <c r="M310" s="74">
        <v>478</v>
      </c>
      <c r="N310" s="74">
        <v>549</v>
      </c>
      <c r="O310" s="74">
        <v>390</v>
      </c>
      <c r="P310" s="74">
        <v>478</v>
      </c>
      <c r="Q310" s="74">
        <v>549</v>
      </c>
      <c r="R310" s="1"/>
      <c r="S310" s="5">
        <v>280</v>
      </c>
      <c r="T310" s="5">
        <v>348</v>
      </c>
      <c r="U310" s="5">
        <v>400</v>
      </c>
      <c r="V310" s="5">
        <v>318</v>
      </c>
      <c r="W310" s="5">
        <v>389</v>
      </c>
      <c r="X310" s="52">
        <v>447</v>
      </c>
      <c r="Y310" s="56">
        <f t="shared" si="82"/>
        <v>-110</v>
      </c>
      <c r="Z310" s="7">
        <f t="shared" si="83"/>
        <v>-130</v>
      </c>
      <c r="AA310" s="7">
        <f t="shared" si="84"/>
        <v>-149</v>
      </c>
      <c r="AB310" s="7">
        <f t="shared" si="85"/>
        <v>-72</v>
      </c>
      <c r="AC310" s="7">
        <f t="shared" si="86"/>
        <v>-89</v>
      </c>
      <c r="AD310" s="7">
        <f t="shared" si="87"/>
        <v>-102</v>
      </c>
      <c r="AI310" s="67" t="b">
        <f t="shared" si="88"/>
        <v>1</v>
      </c>
      <c r="AJ310" s="67" t="b">
        <f t="shared" si="89"/>
        <v>1</v>
      </c>
      <c r="AK310" s="67" t="b">
        <f t="shared" si="90"/>
        <v>0</v>
      </c>
      <c r="BT310" s="12"/>
      <c r="CA310" s="108"/>
    </row>
    <row r="311" spans="1:79" ht="15" hidden="1" customHeight="1" x14ac:dyDescent="0.35">
      <c r="A311" s="76">
        <v>44201</v>
      </c>
      <c r="B311" s="72" t="s">
        <v>26</v>
      </c>
      <c r="C311" s="74">
        <v>13829</v>
      </c>
      <c r="D311" s="74" t="s">
        <v>157</v>
      </c>
      <c r="E311" s="74">
        <v>231113</v>
      </c>
      <c r="F311" s="74" t="s">
        <v>295</v>
      </c>
      <c r="G311" s="74">
        <v>231104</v>
      </c>
      <c r="H311" s="74">
        <v>1</v>
      </c>
      <c r="I311" s="74"/>
      <c r="J311" s="74"/>
      <c r="K311" s="72"/>
      <c r="L311" s="74">
        <v>275</v>
      </c>
      <c r="M311" s="74">
        <v>350</v>
      </c>
      <c r="N311" s="74">
        <v>403</v>
      </c>
      <c r="O311" s="74">
        <v>317</v>
      </c>
      <c r="P311" s="74">
        <v>394</v>
      </c>
      <c r="Q311" s="74">
        <v>453</v>
      </c>
      <c r="R311" s="1"/>
      <c r="S311" s="5">
        <v>272</v>
      </c>
      <c r="T311" s="5">
        <v>347</v>
      </c>
      <c r="U311" s="5">
        <v>373</v>
      </c>
      <c r="V311" s="5">
        <v>314</v>
      </c>
      <c r="W311" s="5">
        <v>389</v>
      </c>
      <c r="X311" s="52">
        <v>422</v>
      </c>
      <c r="Y311" s="56">
        <f t="shared" si="82"/>
        <v>-3</v>
      </c>
      <c r="Z311" s="7">
        <f t="shared" si="83"/>
        <v>-3</v>
      </c>
      <c r="AA311" s="7">
        <f t="shared" si="84"/>
        <v>-30</v>
      </c>
      <c r="AB311" s="7">
        <f t="shared" si="85"/>
        <v>-3</v>
      </c>
      <c r="AC311" s="7">
        <f t="shared" si="86"/>
        <v>-5</v>
      </c>
      <c r="AD311" s="7">
        <f t="shared" si="87"/>
        <v>-31</v>
      </c>
      <c r="AI311" s="67" t="b">
        <f t="shared" si="88"/>
        <v>1</v>
      </c>
      <c r="AJ311" s="67" t="b">
        <f t="shared" si="89"/>
        <v>1</v>
      </c>
      <c r="AK311" s="67" t="b">
        <f t="shared" si="90"/>
        <v>0</v>
      </c>
      <c r="BT311" s="12"/>
      <c r="CA311" s="108"/>
    </row>
    <row r="312" spans="1:79" ht="15" hidden="1" customHeight="1" x14ac:dyDescent="0.35">
      <c r="A312" s="76">
        <v>44148</v>
      </c>
      <c r="B312" s="72" t="s">
        <v>26</v>
      </c>
      <c r="C312" s="74">
        <v>13832</v>
      </c>
      <c r="D312" s="74" t="s">
        <v>160</v>
      </c>
      <c r="E312" s="74">
        <v>232108</v>
      </c>
      <c r="F312" s="74" t="s">
        <v>195</v>
      </c>
      <c r="G312" s="74">
        <v>232109</v>
      </c>
      <c r="H312" s="74">
        <v>1</v>
      </c>
      <c r="I312" s="74"/>
      <c r="J312" s="74"/>
      <c r="K312" s="72"/>
      <c r="L312" s="74">
        <v>221</v>
      </c>
      <c r="M312" s="74">
        <v>296</v>
      </c>
      <c r="N312" s="74">
        <v>340</v>
      </c>
      <c r="O312" s="74">
        <v>272</v>
      </c>
      <c r="P312" s="74">
        <v>350</v>
      </c>
      <c r="Q312" s="74">
        <v>403</v>
      </c>
      <c r="R312" s="1"/>
      <c r="S312" s="63">
        <v>272</v>
      </c>
      <c r="T312" s="63">
        <v>347</v>
      </c>
      <c r="U312" s="63">
        <v>373</v>
      </c>
      <c r="V312" s="63">
        <v>314</v>
      </c>
      <c r="W312" s="63">
        <v>389</v>
      </c>
      <c r="X312" s="66">
        <v>422</v>
      </c>
      <c r="Y312" s="56">
        <f t="shared" si="82"/>
        <v>51</v>
      </c>
      <c r="Z312" s="7">
        <f t="shared" si="83"/>
        <v>51</v>
      </c>
      <c r="AA312" s="7">
        <f t="shared" si="84"/>
        <v>33</v>
      </c>
      <c r="AB312" s="7">
        <f t="shared" si="85"/>
        <v>42</v>
      </c>
      <c r="AC312" s="7">
        <f t="shared" si="86"/>
        <v>39</v>
      </c>
      <c r="AD312" s="7">
        <f t="shared" si="87"/>
        <v>19</v>
      </c>
      <c r="AI312" s="67" t="b">
        <f t="shared" si="88"/>
        <v>1</v>
      </c>
      <c r="AJ312" s="67" t="b">
        <f t="shared" si="89"/>
        <v>1</v>
      </c>
      <c r="AK312" s="67" t="b">
        <f t="shared" si="90"/>
        <v>0</v>
      </c>
      <c r="BT312" s="12"/>
      <c r="CA312" s="108"/>
    </row>
    <row r="313" spans="1:79" ht="15" hidden="1" customHeight="1" x14ac:dyDescent="0.35">
      <c r="A313" s="76">
        <v>44201</v>
      </c>
      <c r="B313" s="72" t="s">
        <v>26</v>
      </c>
      <c r="C313" s="74">
        <v>13841</v>
      </c>
      <c r="D313" s="74" t="s">
        <v>299</v>
      </c>
      <c r="E313" s="74">
        <v>231129</v>
      </c>
      <c r="F313" s="74" t="s">
        <v>300</v>
      </c>
      <c r="G313" s="74">
        <v>231128</v>
      </c>
      <c r="H313" s="74">
        <v>1</v>
      </c>
      <c r="I313" s="74"/>
      <c r="J313" s="74"/>
      <c r="K313" s="72"/>
      <c r="L313" s="74">
        <v>273</v>
      </c>
      <c r="M313" s="74">
        <v>348</v>
      </c>
      <c r="N313" s="74">
        <v>400</v>
      </c>
      <c r="O313" s="74">
        <v>315</v>
      </c>
      <c r="P313" s="74">
        <v>389</v>
      </c>
      <c r="Q313" s="74">
        <v>447</v>
      </c>
      <c r="R313" s="1"/>
      <c r="S313" s="5">
        <v>272</v>
      </c>
      <c r="T313" s="5">
        <v>331</v>
      </c>
      <c r="U313" s="5">
        <v>347</v>
      </c>
      <c r="V313" s="5">
        <v>314</v>
      </c>
      <c r="W313" s="5">
        <v>331</v>
      </c>
      <c r="X313" s="52">
        <v>347</v>
      </c>
      <c r="Y313" s="56">
        <f t="shared" si="82"/>
        <v>-1</v>
      </c>
      <c r="Z313" s="7">
        <f t="shared" si="83"/>
        <v>-17</v>
      </c>
      <c r="AA313" s="7">
        <f t="shared" si="84"/>
        <v>-53</v>
      </c>
      <c r="AB313" s="7">
        <f t="shared" si="85"/>
        <v>-1</v>
      </c>
      <c r="AC313" s="7">
        <f t="shared" si="86"/>
        <v>-58</v>
      </c>
      <c r="AD313" s="7">
        <f t="shared" si="87"/>
        <v>-100</v>
      </c>
      <c r="AI313" s="67" t="b">
        <f t="shared" si="88"/>
        <v>1</v>
      </c>
      <c r="AJ313" s="67" t="b">
        <f t="shared" si="89"/>
        <v>1</v>
      </c>
      <c r="AK313" s="67" t="b">
        <f t="shared" si="90"/>
        <v>0</v>
      </c>
      <c r="BT313" s="12"/>
      <c r="CA313" s="108"/>
    </row>
    <row r="314" spans="1:79" ht="15" hidden="1" customHeight="1" x14ac:dyDescent="0.35">
      <c r="A314" s="76">
        <v>44148</v>
      </c>
      <c r="B314" s="72" t="s">
        <v>26</v>
      </c>
      <c r="C314" s="74">
        <v>13843</v>
      </c>
      <c r="D314" s="74" t="s">
        <v>159</v>
      </c>
      <c r="E314" s="74">
        <v>231120</v>
      </c>
      <c r="F314" s="74" t="s">
        <v>196</v>
      </c>
      <c r="G314" s="74">
        <v>231125</v>
      </c>
      <c r="H314" s="74">
        <v>1</v>
      </c>
      <c r="I314" s="74"/>
      <c r="J314" s="74"/>
      <c r="K314" s="72"/>
      <c r="L314" s="74">
        <v>273</v>
      </c>
      <c r="M314" s="74">
        <v>348</v>
      </c>
      <c r="N314" s="74">
        <v>400</v>
      </c>
      <c r="O314" s="74">
        <v>315</v>
      </c>
      <c r="P314" s="74">
        <v>389</v>
      </c>
      <c r="Q314" s="74">
        <v>447</v>
      </c>
      <c r="R314" s="1"/>
      <c r="S314" s="5">
        <v>272</v>
      </c>
      <c r="T314" s="5">
        <v>347</v>
      </c>
      <c r="U314" s="5">
        <v>373</v>
      </c>
      <c r="V314" s="5">
        <v>314</v>
      </c>
      <c r="W314" s="7">
        <v>389</v>
      </c>
      <c r="X314" s="52">
        <v>442</v>
      </c>
      <c r="Y314" s="56">
        <f t="shared" si="82"/>
        <v>-1</v>
      </c>
      <c r="Z314" s="7">
        <f t="shared" si="83"/>
        <v>-1</v>
      </c>
      <c r="AA314" s="7">
        <f t="shared" si="84"/>
        <v>-27</v>
      </c>
      <c r="AB314" s="7">
        <f t="shared" si="85"/>
        <v>-1</v>
      </c>
      <c r="AC314" s="7">
        <f t="shared" si="86"/>
        <v>0</v>
      </c>
      <c r="AD314" s="7">
        <f t="shared" si="87"/>
        <v>-5</v>
      </c>
      <c r="AI314" s="67" t="b">
        <f t="shared" si="88"/>
        <v>1</v>
      </c>
      <c r="AJ314" s="67" t="b">
        <f t="shared" si="89"/>
        <v>1</v>
      </c>
      <c r="AK314" s="67" t="b">
        <f t="shared" si="90"/>
        <v>0</v>
      </c>
      <c r="BT314" s="12"/>
      <c r="CA314" s="108"/>
    </row>
    <row r="315" spans="1:79" ht="15" hidden="1" customHeight="1" x14ac:dyDescent="0.35">
      <c r="A315" s="76">
        <v>44148</v>
      </c>
      <c r="B315" s="72" t="s">
        <v>26</v>
      </c>
      <c r="C315" s="34">
        <v>13844</v>
      </c>
      <c r="D315" s="74" t="s">
        <v>189</v>
      </c>
      <c r="E315" s="74">
        <v>231124</v>
      </c>
      <c r="F315" s="74" t="s">
        <v>190</v>
      </c>
      <c r="G315" s="74">
        <v>232104</v>
      </c>
      <c r="H315" s="34">
        <v>2</v>
      </c>
      <c r="I315" s="74"/>
      <c r="J315" s="74"/>
      <c r="K315" s="72"/>
      <c r="L315" s="74">
        <v>389</v>
      </c>
      <c r="M315" s="74">
        <v>481</v>
      </c>
      <c r="N315" s="74">
        <v>553</v>
      </c>
      <c r="O315" s="74">
        <v>448</v>
      </c>
      <c r="P315" s="74">
        <v>541</v>
      </c>
      <c r="Q315" s="74">
        <v>622</v>
      </c>
      <c r="R315" s="1"/>
      <c r="S315" s="5">
        <v>280</v>
      </c>
      <c r="T315" s="5">
        <v>348</v>
      </c>
      <c r="U315" s="5">
        <v>400</v>
      </c>
      <c r="V315" s="5">
        <v>318</v>
      </c>
      <c r="W315" s="5">
        <v>389</v>
      </c>
      <c r="X315" s="52">
        <v>447</v>
      </c>
      <c r="Y315" s="56">
        <f t="shared" si="82"/>
        <v>-109</v>
      </c>
      <c r="Z315" s="7">
        <f t="shared" si="83"/>
        <v>-133</v>
      </c>
      <c r="AA315" s="7">
        <f t="shared" si="84"/>
        <v>-153</v>
      </c>
      <c r="AB315" s="7">
        <f t="shared" si="85"/>
        <v>-130</v>
      </c>
      <c r="AC315" s="7">
        <f t="shared" si="86"/>
        <v>-152</v>
      </c>
      <c r="AD315" s="7">
        <f t="shared" si="87"/>
        <v>-175</v>
      </c>
      <c r="AI315" s="67" t="b">
        <f t="shared" si="88"/>
        <v>1</v>
      </c>
      <c r="AJ315" s="67" t="b">
        <f t="shared" si="89"/>
        <v>1</v>
      </c>
      <c r="AK315" s="67" t="b">
        <f t="shared" si="90"/>
        <v>0</v>
      </c>
      <c r="BT315" s="12"/>
      <c r="CA315" s="108"/>
    </row>
    <row r="316" spans="1:79" ht="15" hidden="1" customHeight="1" x14ac:dyDescent="0.35">
      <c r="A316" s="76">
        <v>44201</v>
      </c>
      <c r="B316" s="72" t="s">
        <v>26</v>
      </c>
      <c r="C316" s="74">
        <v>22001</v>
      </c>
      <c r="D316" s="74" t="s">
        <v>301</v>
      </c>
      <c r="E316" s="74">
        <v>231006</v>
      </c>
      <c r="F316" s="74" t="s">
        <v>302</v>
      </c>
      <c r="G316" s="74">
        <v>214219</v>
      </c>
      <c r="H316" s="74">
        <v>1</v>
      </c>
      <c r="I316" s="74"/>
      <c r="J316" s="74"/>
      <c r="K316" s="72"/>
      <c r="L316" s="74">
        <v>461</v>
      </c>
      <c r="M316" s="74">
        <v>577</v>
      </c>
      <c r="N316" s="74">
        <v>664</v>
      </c>
      <c r="O316" s="74">
        <v>519</v>
      </c>
      <c r="P316" s="74">
        <v>638</v>
      </c>
      <c r="Q316" s="74">
        <v>733</v>
      </c>
      <c r="R316" s="1"/>
      <c r="S316" s="5">
        <v>420</v>
      </c>
      <c r="T316" s="5">
        <v>536</v>
      </c>
      <c r="U316" s="5">
        <v>578</v>
      </c>
      <c r="V316" s="5">
        <v>485</v>
      </c>
      <c r="W316" s="5">
        <v>604</v>
      </c>
      <c r="X316" s="52">
        <v>655</v>
      </c>
      <c r="Y316" s="56">
        <f t="shared" si="82"/>
        <v>-41</v>
      </c>
      <c r="Z316" s="7">
        <f t="shared" si="83"/>
        <v>-41</v>
      </c>
      <c r="AA316" s="7">
        <f t="shared" si="84"/>
        <v>-86</v>
      </c>
      <c r="AB316" s="7">
        <f t="shared" si="85"/>
        <v>-34</v>
      </c>
      <c r="AC316" s="7">
        <f t="shared" si="86"/>
        <v>-34</v>
      </c>
      <c r="AD316" s="7">
        <f t="shared" si="87"/>
        <v>-78</v>
      </c>
      <c r="AI316" s="67" t="b">
        <f t="shared" si="88"/>
        <v>1</v>
      </c>
      <c r="AJ316" s="67" t="b">
        <f t="shared" si="89"/>
        <v>1</v>
      </c>
      <c r="AK316" s="67" t="b">
        <f t="shared" si="90"/>
        <v>0</v>
      </c>
      <c r="BT316" s="12"/>
      <c r="CA316" s="108"/>
    </row>
    <row r="317" spans="1:79" ht="15" hidden="1" customHeight="1" x14ac:dyDescent="0.35">
      <c r="A317" s="76">
        <v>44201</v>
      </c>
      <c r="B317" s="72" t="s">
        <v>26</v>
      </c>
      <c r="C317" s="74">
        <v>22074</v>
      </c>
      <c r="D317" s="74" t="s">
        <v>301</v>
      </c>
      <c r="E317" s="74">
        <v>231006</v>
      </c>
      <c r="F317" s="74" t="s">
        <v>198</v>
      </c>
      <c r="G317" s="74">
        <v>231008</v>
      </c>
      <c r="H317" s="74">
        <v>1</v>
      </c>
      <c r="I317" s="74"/>
      <c r="J317" s="74"/>
      <c r="K317" s="72"/>
      <c r="L317" s="74">
        <v>663</v>
      </c>
      <c r="M317" s="74">
        <v>819</v>
      </c>
      <c r="N317" s="74">
        <v>919</v>
      </c>
      <c r="O317" s="74">
        <v>764</v>
      </c>
      <c r="P317" s="74">
        <v>922</v>
      </c>
      <c r="Q317" s="74">
        <v>1015</v>
      </c>
      <c r="R317" s="1"/>
      <c r="S317" s="5">
        <v>466</v>
      </c>
      <c r="T317" s="5">
        <v>580</v>
      </c>
      <c r="U317" s="5">
        <v>667</v>
      </c>
      <c r="V317" s="5">
        <v>530</v>
      </c>
      <c r="W317" s="5">
        <v>648</v>
      </c>
      <c r="X317" s="52">
        <v>745</v>
      </c>
      <c r="Y317" s="56">
        <f t="shared" si="82"/>
        <v>-197</v>
      </c>
      <c r="Z317" s="7">
        <f t="shared" si="83"/>
        <v>-239</v>
      </c>
      <c r="AA317" s="7">
        <f t="shared" si="84"/>
        <v>-252</v>
      </c>
      <c r="AB317" s="7">
        <f t="shared" si="85"/>
        <v>-234</v>
      </c>
      <c r="AC317" s="7">
        <f t="shared" si="86"/>
        <v>-274</v>
      </c>
      <c r="AD317" s="7">
        <f t="shared" si="87"/>
        <v>-270</v>
      </c>
      <c r="AI317" s="67" t="b">
        <f t="shared" si="88"/>
        <v>1</v>
      </c>
      <c r="AJ317" s="67" t="b">
        <f t="shared" si="89"/>
        <v>1</v>
      </c>
      <c r="AK317" s="67" t="b">
        <f t="shared" si="90"/>
        <v>0</v>
      </c>
      <c r="BT317" s="12"/>
      <c r="CA317" s="108"/>
    </row>
    <row r="318" spans="1:79" ht="15" hidden="1" customHeight="1" x14ac:dyDescent="0.35">
      <c r="A318" s="76">
        <v>44148</v>
      </c>
      <c r="B318" s="72" t="s">
        <v>26</v>
      </c>
      <c r="C318" s="74">
        <v>22084</v>
      </c>
      <c r="D318" s="74" t="s">
        <v>199</v>
      </c>
      <c r="E318" s="74">
        <v>214235</v>
      </c>
      <c r="F318" s="74" t="s">
        <v>200</v>
      </c>
      <c r="G318" s="74">
        <v>231000</v>
      </c>
      <c r="H318" s="74">
        <v>1</v>
      </c>
      <c r="I318" s="74"/>
      <c r="J318" s="74"/>
      <c r="K318" s="72"/>
      <c r="L318" s="74">
        <v>650</v>
      </c>
      <c r="M318" s="74">
        <v>804</v>
      </c>
      <c r="N318" s="74">
        <v>925</v>
      </c>
      <c r="O318" s="74">
        <v>748</v>
      </c>
      <c r="P318" s="74">
        <v>906</v>
      </c>
      <c r="Q318" s="74">
        <v>1042</v>
      </c>
      <c r="R318" s="1"/>
      <c r="S318" s="63">
        <v>653</v>
      </c>
      <c r="T318" s="5">
        <v>799</v>
      </c>
      <c r="U318" s="5">
        <v>900</v>
      </c>
      <c r="V318" s="7">
        <v>748</v>
      </c>
      <c r="W318" s="5">
        <v>891</v>
      </c>
      <c r="X318" s="52">
        <v>941</v>
      </c>
      <c r="Y318" s="56">
        <f t="shared" si="82"/>
        <v>3</v>
      </c>
      <c r="Z318" s="7">
        <f t="shared" si="83"/>
        <v>-5</v>
      </c>
      <c r="AA318" s="7">
        <f t="shared" si="84"/>
        <v>-25</v>
      </c>
      <c r="AB318" s="7">
        <f t="shared" si="85"/>
        <v>0</v>
      </c>
      <c r="AC318" s="7">
        <f t="shared" si="86"/>
        <v>-15</v>
      </c>
      <c r="AD318" s="7">
        <f t="shared" si="87"/>
        <v>-101</v>
      </c>
      <c r="AI318" s="67" t="b">
        <f t="shared" si="88"/>
        <v>1</v>
      </c>
      <c r="AJ318" s="67" t="b">
        <f t="shared" si="89"/>
        <v>1</v>
      </c>
      <c r="AK318" s="67" t="b">
        <f t="shared" si="90"/>
        <v>0</v>
      </c>
      <c r="BT318" s="12"/>
      <c r="CA318" s="108"/>
    </row>
    <row r="319" spans="1:79" ht="15" hidden="1" customHeight="1" x14ac:dyDescent="0.35">
      <c r="A319" s="76">
        <v>44201</v>
      </c>
      <c r="B319" s="72" t="s">
        <v>26</v>
      </c>
      <c r="C319" s="74">
        <v>22085</v>
      </c>
      <c r="D319" s="74" t="s">
        <v>303</v>
      </c>
      <c r="E319" s="74">
        <v>231001</v>
      </c>
      <c r="F319" s="74" t="s">
        <v>199</v>
      </c>
      <c r="G319" s="74">
        <v>214236</v>
      </c>
      <c r="H319" s="74">
        <v>1</v>
      </c>
      <c r="I319" s="74"/>
      <c r="J319" s="74"/>
      <c r="K319" s="72"/>
      <c r="L319" s="74">
        <v>650</v>
      </c>
      <c r="M319" s="74">
        <v>804</v>
      </c>
      <c r="N319" s="74">
        <v>925</v>
      </c>
      <c r="O319" s="74">
        <v>748</v>
      </c>
      <c r="P319" s="74">
        <v>906</v>
      </c>
      <c r="Q319" s="74">
        <v>1042</v>
      </c>
      <c r="R319" s="1"/>
      <c r="S319" s="63">
        <v>653</v>
      </c>
      <c r="T319" s="63">
        <v>808</v>
      </c>
      <c r="U319" s="5">
        <v>900</v>
      </c>
      <c r="V319" s="63">
        <v>752</v>
      </c>
      <c r="W319" s="63">
        <v>910</v>
      </c>
      <c r="X319" s="52">
        <v>1016</v>
      </c>
      <c r="Y319" s="56">
        <f t="shared" si="82"/>
        <v>3</v>
      </c>
      <c r="Z319" s="7">
        <f t="shared" si="83"/>
        <v>4</v>
      </c>
      <c r="AA319" s="7">
        <f t="shared" si="84"/>
        <v>-25</v>
      </c>
      <c r="AB319" s="7">
        <f t="shared" si="85"/>
        <v>4</v>
      </c>
      <c r="AC319" s="7">
        <f t="shared" si="86"/>
        <v>4</v>
      </c>
      <c r="AD319" s="7">
        <f t="shared" si="87"/>
        <v>-26</v>
      </c>
      <c r="AI319" s="67" t="b">
        <f t="shared" si="88"/>
        <v>1</v>
      </c>
      <c r="AJ319" s="67" t="b">
        <f t="shared" si="89"/>
        <v>1</v>
      </c>
      <c r="AK319" s="67" t="b">
        <f t="shared" si="90"/>
        <v>0</v>
      </c>
      <c r="BT319" s="12"/>
      <c r="CA319" s="108"/>
    </row>
    <row r="320" spans="1:79" ht="15" hidden="1" customHeight="1" x14ac:dyDescent="0.35">
      <c r="A320" s="76">
        <v>44201</v>
      </c>
      <c r="B320" s="72" t="s">
        <v>26</v>
      </c>
      <c r="C320" s="74">
        <v>22088</v>
      </c>
      <c r="D320" s="74" t="s">
        <v>197</v>
      </c>
      <c r="E320" s="74">
        <v>231006</v>
      </c>
      <c r="F320" s="74" t="s">
        <v>304</v>
      </c>
      <c r="G320" s="74">
        <v>213519</v>
      </c>
      <c r="H320" s="74">
        <v>1</v>
      </c>
      <c r="I320" s="74"/>
      <c r="J320" s="74"/>
      <c r="K320" s="72"/>
      <c r="L320" s="74">
        <v>461</v>
      </c>
      <c r="M320" s="74">
        <v>577</v>
      </c>
      <c r="N320" s="74">
        <v>664</v>
      </c>
      <c r="O320" s="74">
        <v>519</v>
      </c>
      <c r="P320" s="74">
        <v>638</v>
      </c>
      <c r="Q320" s="74">
        <v>733</v>
      </c>
      <c r="R320" s="1"/>
      <c r="S320" s="5">
        <v>420</v>
      </c>
      <c r="T320" s="5">
        <v>536</v>
      </c>
      <c r="U320" s="5">
        <v>578</v>
      </c>
      <c r="V320" s="5">
        <v>485</v>
      </c>
      <c r="W320" s="5">
        <v>604</v>
      </c>
      <c r="X320" s="52">
        <v>655</v>
      </c>
      <c r="Y320" s="56">
        <f t="shared" si="82"/>
        <v>-41</v>
      </c>
      <c r="Z320" s="7">
        <f t="shared" si="83"/>
        <v>-41</v>
      </c>
      <c r="AA320" s="7">
        <f t="shared" si="84"/>
        <v>-86</v>
      </c>
      <c r="AB320" s="7">
        <f t="shared" si="85"/>
        <v>-34</v>
      </c>
      <c r="AC320" s="7">
        <f t="shared" si="86"/>
        <v>-34</v>
      </c>
      <c r="AD320" s="7">
        <f t="shared" si="87"/>
        <v>-78</v>
      </c>
      <c r="AI320" s="67" t="b">
        <f t="shared" si="88"/>
        <v>1</v>
      </c>
      <c r="AJ320" s="67" t="b">
        <f t="shared" si="89"/>
        <v>1</v>
      </c>
      <c r="AK320" s="67" t="b">
        <f t="shared" si="90"/>
        <v>0</v>
      </c>
      <c r="BT320" s="12"/>
      <c r="CA320" s="108"/>
    </row>
    <row r="321" spans="1:79" ht="15" hidden="1" customHeight="1" x14ac:dyDescent="0.35">
      <c r="A321" s="76">
        <v>44201</v>
      </c>
      <c r="B321" s="72" t="s">
        <v>26</v>
      </c>
      <c r="C321" s="74">
        <v>23001</v>
      </c>
      <c r="D321" s="74" t="s">
        <v>32</v>
      </c>
      <c r="E321" s="74">
        <v>231003</v>
      </c>
      <c r="F321" s="74" t="s">
        <v>252</v>
      </c>
      <c r="G321" s="74">
        <v>232000</v>
      </c>
      <c r="H321" s="74">
        <v>1</v>
      </c>
      <c r="I321" s="74"/>
      <c r="J321" s="74"/>
      <c r="K321" s="72"/>
      <c r="L321" s="74">
        <v>552</v>
      </c>
      <c r="M321" s="74">
        <v>552</v>
      </c>
      <c r="N321" s="74">
        <v>635</v>
      </c>
      <c r="O321" s="74">
        <v>630</v>
      </c>
      <c r="P321" s="74">
        <v>630</v>
      </c>
      <c r="Q321" s="74">
        <v>661</v>
      </c>
      <c r="R321" s="1"/>
      <c r="S321" s="5">
        <v>401</v>
      </c>
      <c r="T321" s="63">
        <v>559</v>
      </c>
      <c r="U321" s="63">
        <v>653</v>
      </c>
      <c r="V321" s="5">
        <v>556</v>
      </c>
      <c r="W321" s="7">
        <v>630</v>
      </c>
      <c r="X321" s="49">
        <v>661</v>
      </c>
      <c r="Y321" s="56">
        <f t="shared" si="82"/>
        <v>-151</v>
      </c>
      <c r="Z321" s="7">
        <f t="shared" si="83"/>
        <v>7</v>
      </c>
      <c r="AA321" s="7">
        <f t="shared" si="84"/>
        <v>18</v>
      </c>
      <c r="AB321" s="7">
        <f t="shared" si="85"/>
        <v>-74</v>
      </c>
      <c r="AC321" s="7">
        <f t="shared" si="86"/>
        <v>0</v>
      </c>
      <c r="AD321" s="7">
        <f t="shared" si="87"/>
        <v>0</v>
      </c>
      <c r="AI321" s="67" t="b">
        <f t="shared" si="88"/>
        <v>1</v>
      </c>
      <c r="AJ321" s="67" t="b">
        <f t="shared" si="89"/>
        <v>1</v>
      </c>
      <c r="AK321" s="67" t="b">
        <f t="shared" si="90"/>
        <v>0</v>
      </c>
      <c r="BT321" s="12"/>
      <c r="CA321" s="108"/>
    </row>
    <row r="322" spans="1:79" ht="15" hidden="1" customHeight="1" x14ac:dyDescent="0.35">
      <c r="A322" s="76">
        <v>44148</v>
      </c>
      <c r="B322" s="72" t="s">
        <v>26</v>
      </c>
      <c r="C322" s="74">
        <v>23002</v>
      </c>
      <c r="D322" s="74" t="s">
        <v>154</v>
      </c>
      <c r="E322" s="74">
        <v>232006</v>
      </c>
      <c r="F322" s="74" t="s">
        <v>201</v>
      </c>
      <c r="G322" s="74">
        <v>232007</v>
      </c>
      <c r="H322" s="74">
        <v>1</v>
      </c>
      <c r="I322" s="74"/>
      <c r="J322" s="74"/>
      <c r="K322" s="72"/>
      <c r="L322" s="74">
        <v>550</v>
      </c>
      <c r="M322" s="74">
        <v>678</v>
      </c>
      <c r="N322" s="74">
        <v>780</v>
      </c>
      <c r="O322" s="74">
        <v>707</v>
      </c>
      <c r="P322" s="74">
        <v>804</v>
      </c>
      <c r="Q322" s="74">
        <v>925</v>
      </c>
      <c r="R322" s="1"/>
      <c r="S322" s="5">
        <v>525</v>
      </c>
      <c r="T322" s="63">
        <v>681</v>
      </c>
      <c r="U322" s="5">
        <v>771</v>
      </c>
      <c r="V322" s="5">
        <v>646</v>
      </c>
      <c r="W322" s="63">
        <v>807</v>
      </c>
      <c r="X322" s="52">
        <v>913</v>
      </c>
      <c r="Y322" s="56">
        <f t="shared" si="82"/>
        <v>-25</v>
      </c>
      <c r="Z322" s="7">
        <f t="shared" si="83"/>
        <v>3</v>
      </c>
      <c r="AA322" s="7">
        <f t="shared" si="84"/>
        <v>-9</v>
      </c>
      <c r="AB322" s="7">
        <f t="shared" si="85"/>
        <v>-61</v>
      </c>
      <c r="AC322" s="7">
        <f t="shared" si="86"/>
        <v>3</v>
      </c>
      <c r="AD322" s="7">
        <f t="shared" si="87"/>
        <v>-12</v>
      </c>
      <c r="AI322" s="67" t="b">
        <f t="shared" si="88"/>
        <v>1</v>
      </c>
      <c r="AJ322" s="67" t="b">
        <f t="shared" si="89"/>
        <v>1</v>
      </c>
      <c r="AK322" s="67" t="b">
        <f t="shared" si="90"/>
        <v>0</v>
      </c>
      <c r="BT322" s="12"/>
      <c r="CA322" s="108"/>
    </row>
    <row r="323" spans="1:79" ht="15" hidden="1" customHeight="1" x14ac:dyDescent="0.35">
      <c r="A323" s="76">
        <v>44148</v>
      </c>
      <c r="B323" s="72" t="s">
        <v>26</v>
      </c>
      <c r="C323" s="74">
        <v>23005</v>
      </c>
      <c r="D323" s="74" t="s">
        <v>198</v>
      </c>
      <c r="E323" s="74">
        <v>231008</v>
      </c>
      <c r="F323" s="74" t="s">
        <v>202</v>
      </c>
      <c r="G323" s="74">
        <v>231007</v>
      </c>
      <c r="H323" s="74">
        <v>1</v>
      </c>
      <c r="I323" s="74"/>
      <c r="J323" s="74"/>
      <c r="K323" s="72"/>
      <c r="L323" s="74">
        <v>549</v>
      </c>
      <c r="M323" s="74">
        <v>621</v>
      </c>
      <c r="N323" s="74">
        <v>714</v>
      </c>
      <c r="O323" s="74">
        <v>640</v>
      </c>
      <c r="P323" s="74">
        <v>702</v>
      </c>
      <c r="Q323" s="74">
        <v>808</v>
      </c>
      <c r="R323" s="1"/>
      <c r="S323" s="63">
        <v>659</v>
      </c>
      <c r="T323" s="63">
        <v>799</v>
      </c>
      <c r="U323" s="63">
        <v>919</v>
      </c>
      <c r="V323" s="63">
        <v>748</v>
      </c>
      <c r="W323" s="63">
        <v>891</v>
      </c>
      <c r="X323" s="66">
        <v>1025</v>
      </c>
      <c r="Y323" s="56">
        <f t="shared" si="82"/>
        <v>110</v>
      </c>
      <c r="Z323" s="7">
        <f t="shared" si="83"/>
        <v>178</v>
      </c>
      <c r="AA323" s="7">
        <f t="shared" si="84"/>
        <v>205</v>
      </c>
      <c r="AB323" s="7">
        <f t="shared" si="85"/>
        <v>108</v>
      </c>
      <c r="AC323" s="7">
        <f t="shared" si="86"/>
        <v>189</v>
      </c>
      <c r="AD323" s="7">
        <f t="shared" si="87"/>
        <v>217</v>
      </c>
      <c r="AI323" s="67" t="b">
        <f t="shared" si="88"/>
        <v>1</v>
      </c>
      <c r="AJ323" s="67" t="b">
        <f t="shared" si="89"/>
        <v>1</v>
      </c>
      <c r="AK323" s="67" t="b">
        <f t="shared" si="90"/>
        <v>0</v>
      </c>
      <c r="BT323" s="12"/>
      <c r="CA323" s="108"/>
    </row>
    <row r="324" spans="1:79" ht="15" hidden="1" customHeight="1" x14ac:dyDescent="0.35">
      <c r="A324" s="76">
        <v>44201</v>
      </c>
      <c r="B324" s="72" t="s">
        <v>26</v>
      </c>
      <c r="C324" s="74">
        <v>23010</v>
      </c>
      <c r="D324" s="74" t="s">
        <v>31</v>
      </c>
      <c r="E324" s="74">
        <v>231002</v>
      </c>
      <c r="F324" s="74" t="s">
        <v>32</v>
      </c>
      <c r="G324" s="74">
        <v>231003</v>
      </c>
      <c r="H324" s="74">
        <v>1</v>
      </c>
      <c r="I324" s="74"/>
      <c r="J324" s="74"/>
      <c r="K324" s="72"/>
      <c r="L324" s="74">
        <v>650</v>
      </c>
      <c r="M324" s="74">
        <v>804</v>
      </c>
      <c r="N324" s="74">
        <v>925</v>
      </c>
      <c r="O324" s="74">
        <v>748</v>
      </c>
      <c r="P324" s="74">
        <v>906</v>
      </c>
      <c r="Q324" s="74">
        <v>1042</v>
      </c>
      <c r="R324" s="1"/>
      <c r="S324" s="63">
        <v>653</v>
      </c>
      <c r="T324" s="5">
        <v>799</v>
      </c>
      <c r="U324" s="5">
        <v>900</v>
      </c>
      <c r="V324" s="7">
        <v>748</v>
      </c>
      <c r="W324" s="5">
        <v>891</v>
      </c>
      <c r="X324" s="52">
        <v>1016</v>
      </c>
      <c r="Y324" s="56">
        <f t="shared" si="82"/>
        <v>3</v>
      </c>
      <c r="Z324" s="7">
        <f t="shared" si="83"/>
        <v>-5</v>
      </c>
      <c r="AA324" s="7">
        <f t="shared" si="84"/>
        <v>-25</v>
      </c>
      <c r="AB324" s="7">
        <f t="shared" si="85"/>
        <v>0</v>
      </c>
      <c r="AC324" s="7">
        <f t="shared" si="86"/>
        <v>-15</v>
      </c>
      <c r="AD324" s="7">
        <f t="shared" si="87"/>
        <v>-26</v>
      </c>
      <c r="AI324" s="67" t="b">
        <f t="shared" si="88"/>
        <v>1</v>
      </c>
      <c r="AJ324" s="67" t="b">
        <f t="shared" si="89"/>
        <v>1</v>
      </c>
      <c r="AK324" s="67" t="b">
        <f t="shared" si="90"/>
        <v>0</v>
      </c>
      <c r="BT324" s="12"/>
      <c r="CA324" s="108"/>
    </row>
    <row r="325" spans="1:79" ht="15" hidden="1" customHeight="1" x14ac:dyDescent="0.35">
      <c r="A325" s="76">
        <v>44201</v>
      </c>
      <c r="B325" s="72" t="s">
        <v>26</v>
      </c>
      <c r="C325" s="74">
        <v>23011</v>
      </c>
      <c r="D325" s="74" t="s">
        <v>32</v>
      </c>
      <c r="E325" s="74">
        <v>231003</v>
      </c>
      <c r="F325" s="74" t="s">
        <v>33</v>
      </c>
      <c r="G325" s="74">
        <v>231004</v>
      </c>
      <c r="H325" s="74">
        <v>1</v>
      </c>
      <c r="I325" s="34" t="s">
        <v>305</v>
      </c>
      <c r="J325" s="34"/>
      <c r="K325" s="41"/>
      <c r="L325" s="34">
        <v>1195</v>
      </c>
      <c r="M325" s="34">
        <v>1398</v>
      </c>
      <c r="N325" s="34">
        <v>1608</v>
      </c>
      <c r="O325" s="34">
        <v>1362</v>
      </c>
      <c r="P325" s="34">
        <v>1589</v>
      </c>
      <c r="Q325" s="34">
        <v>1673</v>
      </c>
      <c r="R325" s="1"/>
      <c r="S325" s="5">
        <v>659</v>
      </c>
      <c r="T325" s="5">
        <v>799</v>
      </c>
      <c r="U325" s="5">
        <v>919</v>
      </c>
      <c r="V325" s="5">
        <v>748</v>
      </c>
      <c r="W325" s="5">
        <v>891</v>
      </c>
      <c r="X325" s="52">
        <v>1025</v>
      </c>
      <c r="Y325" s="56">
        <f t="shared" si="82"/>
        <v>-536</v>
      </c>
      <c r="Z325" s="7">
        <f t="shared" si="83"/>
        <v>-599</v>
      </c>
      <c r="AA325" s="7">
        <f t="shared" si="84"/>
        <v>-689</v>
      </c>
      <c r="AB325" s="7">
        <f t="shared" si="85"/>
        <v>-614</v>
      </c>
      <c r="AC325" s="7">
        <f t="shared" si="86"/>
        <v>-698</v>
      </c>
      <c r="AD325" s="7">
        <f t="shared" si="87"/>
        <v>-648</v>
      </c>
      <c r="AI325" s="67" t="b">
        <f t="shared" si="88"/>
        <v>1</v>
      </c>
      <c r="AJ325" s="67" t="b">
        <f t="shared" si="89"/>
        <v>1</v>
      </c>
      <c r="AK325" s="67" t="b">
        <f t="shared" si="90"/>
        <v>0</v>
      </c>
      <c r="BT325" s="12"/>
      <c r="CA325" s="108"/>
    </row>
    <row r="326" spans="1:79" ht="15" hidden="1" customHeight="1" x14ac:dyDescent="0.35">
      <c r="A326" s="76">
        <v>44096</v>
      </c>
      <c r="B326" s="72" t="s">
        <v>26</v>
      </c>
      <c r="C326" s="74">
        <v>23012</v>
      </c>
      <c r="D326" s="74" t="s">
        <v>29</v>
      </c>
      <c r="E326" s="74">
        <v>231001</v>
      </c>
      <c r="F326" s="74" t="s">
        <v>31</v>
      </c>
      <c r="G326" s="74">
        <v>231002</v>
      </c>
      <c r="H326" s="74">
        <v>1</v>
      </c>
      <c r="I326" s="74"/>
      <c r="J326" s="74"/>
      <c r="K326" s="72"/>
      <c r="L326" s="74">
        <v>795</v>
      </c>
      <c r="M326" s="74">
        <v>924</v>
      </c>
      <c r="N326" s="74">
        <v>1062</v>
      </c>
      <c r="O326" s="74">
        <v>874</v>
      </c>
      <c r="P326" s="74">
        <v>995</v>
      </c>
      <c r="Q326" s="74">
        <v>1145</v>
      </c>
      <c r="R326" s="1"/>
      <c r="S326" s="5">
        <v>653</v>
      </c>
      <c r="T326" s="5">
        <v>808</v>
      </c>
      <c r="U326" s="5">
        <v>900</v>
      </c>
      <c r="V326" s="5">
        <v>752</v>
      </c>
      <c r="W326" s="5">
        <v>910</v>
      </c>
      <c r="X326" s="52">
        <v>1016</v>
      </c>
      <c r="Y326" s="56">
        <f t="shared" si="82"/>
        <v>-142</v>
      </c>
      <c r="Z326" s="7">
        <f t="shared" si="83"/>
        <v>-116</v>
      </c>
      <c r="AA326" s="7">
        <f t="shared" si="84"/>
        <v>-162</v>
      </c>
      <c r="AB326" s="7">
        <f t="shared" si="85"/>
        <v>-122</v>
      </c>
      <c r="AC326" s="7">
        <f t="shared" si="86"/>
        <v>-85</v>
      </c>
      <c r="AD326" s="7">
        <f t="shared" si="87"/>
        <v>-129</v>
      </c>
      <c r="AI326" s="67" t="b">
        <f t="shared" si="88"/>
        <v>1</v>
      </c>
      <c r="AJ326" s="67" t="b">
        <f t="shared" si="89"/>
        <v>1</v>
      </c>
      <c r="AK326" s="67" t="b">
        <f t="shared" si="90"/>
        <v>0</v>
      </c>
      <c r="BT326" s="12"/>
      <c r="CA326" s="108"/>
    </row>
    <row r="327" spans="1:79" ht="15" hidden="1" customHeight="1" x14ac:dyDescent="0.35">
      <c r="A327" s="76">
        <v>44096</v>
      </c>
      <c r="B327" s="72" t="s">
        <v>26</v>
      </c>
      <c r="C327" s="74">
        <v>23013</v>
      </c>
      <c r="D327" s="74" t="s">
        <v>31</v>
      </c>
      <c r="E327" s="74">
        <v>231002</v>
      </c>
      <c r="F327" s="74" t="s">
        <v>32</v>
      </c>
      <c r="G327" s="74">
        <v>231003</v>
      </c>
      <c r="H327" s="74">
        <v>1</v>
      </c>
      <c r="I327" s="74"/>
      <c r="J327" s="74"/>
      <c r="K327" s="72"/>
      <c r="L327" s="74">
        <v>650</v>
      </c>
      <c r="M327" s="74">
        <v>804</v>
      </c>
      <c r="N327" s="74">
        <v>925</v>
      </c>
      <c r="O327" s="74">
        <v>748</v>
      </c>
      <c r="P327" s="74">
        <v>906</v>
      </c>
      <c r="Q327" s="74">
        <v>1042</v>
      </c>
      <c r="R327" s="1"/>
      <c r="S327" s="63">
        <v>653</v>
      </c>
      <c r="T327" s="5">
        <v>799</v>
      </c>
      <c r="U327" s="5">
        <v>900</v>
      </c>
      <c r="V327" s="7">
        <v>748</v>
      </c>
      <c r="W327" s="5">
        <v>891</v>
      </c>
      <c r="X327" s="52">
        <v>1016</v>
      </c>
      <c r="Y327" s="56">
        <f t="shared" si="82"/>
        <v>3</v>
      </c>
      <c r="Z327" s="7">
        <f t="shared" si="83"/>
        <v>-5</v>
      </c>
      <c r="AA327" s="7">
        <f t="shared" si="84"/>
        <v>-25</v>
      </c>
      <c r="AB327" s="7">
        <f t="shared" si="85"/>
        <v>0</v>
      </c>
      <c r="AC327" s="7">
        <f t="shared" si="86"/>
        <v>-15</v>
      </c>
      <c r="AD327" s="7">
        <f t="shared" si="87"/>
        <v>-26</v>
      </c>
      <c r="AI327" s="67" t="b">
        <f t="shared" si="88"/>
        <v>1</v>
      </c>
      <c r="AJ327" s="67" t="b">
        <f t="shared" si="89"/>
        <v>1</v>
      </c>
      <c r="AK327" s="67" t="b">
        <f t="shared" si="90"/>
        <v>0</v>
      </c>
      <c r="BT327" s="12"/>
      <c r="CA327" s="108"/>
    </row>
    <row r="328" spans="1:79" ht="15" hidden="1" customHeight="1" x14ac:dyDescent="0.35">
      <c r="A328" s="76">
        <v>44201</v>
      </c>
      <c r="B328" s="72" t="s">
        <v>26</v>
      </c>
      <c r="C328" s="74">
        <v>23015</v>
      </c>
      <c r="D328" s="74" t="s">
        <v>200</v>
      </c>
      <c r="E328" s="74">
        <v>231000</v>
      </c>
      <c r="F328" s="74" t="s">
        <v>303</v>
      </c>
      <c r="G328" s="74">
        <v>231001</v>
      </c>
      <c r="H328" s="74">
        <v>1</v>
      </c>
      <c r="I328" s="74"/>
      <c r="J328" s="74"/>
      <c r="K328" s="72"/>
      <c r="L328" s="74">
        <v>650</v>
      </c>
      <c r="M328" s="74">
        <v>804</v>
      </c>
      <c r="N328" s="74">
        <v>925</v>
      </c>
      <c r="O328" s="74">
        <v>748</v>
      </c>
      <c r="P328" s="74">
        <v>897</v>
      </c>
      <c r="Q328" s="74">
        <v>941</v>
      </c>
      <c r="R328" s="1"/>
      <c r="S328" s="38">
        <v>653</v>
      </c>
      <c r="T328" s="63">
        <v>808</v>
      </c>
      <c r="U328" s="5">
        <v>900</v>
      </c>
      <c r="V328" s="63">
        <v>752</v>
      </c>
      <c r="W328" s="7">
        <v>897</v>
      </c>
      <c r="X328" s="49">
        <v>941</v>
      </c>
      <c r="Y328" s="56">
        <f t="shared" si="82"/>
        <v>3</v>
      </c>
      <c r="Z328" s="7">
        <f t="shared" si="83"/>
        <v>4</v>
      </c>
      <c r="AA328" s="7">
        <f t="shared" si="84"/>
        <v>-25</v>
      </c>
      <c r="AB328" s="7">
        <f t="shared" si="85"/>
        <v>4</v>
      </c>
      <c r="AC328" s="7">
        <f t="shared" si="86"/>
        <v>0</v>
      </c>
      <c r="AD328" s="7">
        <f t="shared" si="87"/>
        <v>0</v>
      </c>
      <c r="AI328" s="67" t="b">
        <f t="shared" si="88"/>
        <v>1</v>
      </c>
      <c r="AJ328" s="67" t="b">
        <f t="shared" si="89"/>
        <v>1</v>
      </c>
      <c r="AK328" s="67" t="b">
        <f t="shared" si="90"/>
        <v>0</v>
      </c>
      <c r="BT328" s="12"/>
      <c r="CA328" s="108"/>
    </row>
    <row r="329" spans="1:79" ht="15" hidden="1" customHeight="1" x14ac:dyDescent="0.35">
      <c r="A329" s="76">
        <v>44096</v>
      </c>
      <c r="B329" s="72" t="s">
        <v>26</v>
      </c>
      <c r="C329" s="74">
        <v>23020</v>
      </c>
      <c r="D329" s="74" t="s">
        <v>33</v>
      </c>
      <c r="E329" s="74">
        <v>231004</v>
      </c>
      <c r="F329" s="74" t="s">
        <v>48</v>
      </c>
      <c r="G329" s="74">
        <v>231800</v>
      </c>
      <c r="H329" s="74">
        <v>1</v>
      </c>
      <c r="I329" s="74"/>
      <c r="J329" s="74"/>
      <c r="K329" s="72"/>
      <c r="L329" s="74">
        <v>900</v>
      </c>
      <c r="M329" s="74">
        <v>1079</v>
      </c>
      <c r="N329" s="74">
        <v>1241</v>
      </c>
      <c r="O329" s="74">
        <v>1019</v>
      </c>
      <c r="P329" s="74">
        <v>1195</v>
      </c>
      <c r="Q329" s="74">
        <v>1374</v>
      </c>
      <c r="R329" s="1"/>
      <c r="S329" s="5">
        <v>863</v>
      </c>
      <c r="T329" s="7">
        <v>1079</v>
      </c>
      <c r="U329" s="5">
        <v>1220</v>
      </c>
      <c r="V329" s="7">
        <v>1019</v>
      </c>
      <c r="W329" s="7">
        <v>1195</v>
      </c>
      <c r="X329" s="52">
        <v>1356</v>
      </c>
      <c r="Y329" s="56">
        <f t="shared" si="82"/>
        <v>-37</v>
      </c>
      <c r="Z329" s="7">
        <f t="shared" si="83"/>
        <v>0</v>
      </c>
      <c r="AA329" s="7">
        <f t="shared" si="84"/>
        <v>-21</v>
      </c>
      <c r="AB329" s="7">
        <f t="shared" si="85"/>
        <v>0</v>
      </c>
      <c r="AC329" s="7">
        <f t="shared" si="86"/>
        <v>0</v>
      </c>
      <c r="AD329" s="7">
        <f t="shared" si="87"/>
        <v>-18</v>
      </c>
      <c r="AI329" s="67" t="b">
        <f t="shared" si="88"/>
        <v>1</v>
      </c>
      <c r="AJ329" s="67" t="b">
        <f t="shared" si="89"/>
        <v>1</v>
      </c>
      <c r="AK329" s="67" t="b">
        <f t="shared" si="90"/>
        <v>0</v>
      </c>
      <c r="BT329" s="12"/>
      <c r="CA329" s="108"/>
    </row>
    <row r="330" spans="1:79" ht="15" hidden="1" customHeight="1" x14ac:dyDescent="0.35">
      <c r="A330" s="76">
        <v>44096</v>
      </c>
      <c r="B330" s="72" t="s">
        <v>26</v>
      </c>
      <c r="C330" s="74">
        <v>23025</v>
      </c>
      <c r="D330" s="74" t="s">
        <v>101</v>
      </c>
      <c r="E330" s="74">
        <v>232003</v>
      </c>
      <c r="F330" s="74" t="s">
        <v>112</v>
      </c>
      <c r="G330" s="74">
        <v>233922</v>
      </c>
      <c r="H330" s="74">
        <v>1</v>
      </c>
      <c r="I330" s="74"/>
      <c r="J330" s="74"/>
      <c r="K330" s="72"/>
      <c r="L330" s="74">
        <v>839</v>
      </c>
      <c r="M330" s="74">
        <v>991</v>
      </c>
      <c r="N330" s="74">
        <v>1081</v>
      </c>
      <c r="O330" s="74">
        <v>914</v>
      </c>
      <c r="P330" s="74">
        <v>1068</v>
      </c>
      <c r="Q330" s="74">
        <v>1169</v>
      </c>
      <c r="R330" s="1"/>
      <c r="S330" s="7">
        <v>839</v>
      </c>
      <c r="T330" s="7">
        <v>991</v>
      </c>
      <c r="U330" s="7">
        <v>1081</v>
      </c>
      <c r="V330" s="7">
        <v>914</v>
      </c>
      <c r="W330" s="7">
        <v>1068</v>
      </c>
      <c r="X330" s="49">
        <v>1169</v>
      </c>
      <c r="Y330" s="56">
        <f t="shared" si="82"/>
        <v>0</v>
      </c>
      <c r="Z330" s="7">
        <f t="shared" si="83"/>
        <v>0</v>
      </c>
      <c r="AA330" s="7">
        <f t="shared" si="84"/>
        <v>0</v>
      </c>
      <c r="AB330" s="7">
        <f t="shared" si="85"/>
        <v>0</v>
      </c>
      <c r="AC330" s="7">
        <f t="shared" si="86"/>
        <v>0</v>
      </c>
      <c r="AD330" s="7">
        <f t="shared" si="87"/>
        <v>0</v>
      </c>
      <c r="AI330" s="67" t="b">
        <f t="shared" si="88"/>
        <v>1</v>
      </c>
      <c r="AJ330" s="67" t="b">
        <f t="shared" si="89"/>
        <v>1</v>
      </c>
      <c r="AK330" s="67" t="b">
        <f t="shared" si="90"/>
        <v>0</v>
      </c>
      <c r="BT330" s="12"/>
      <c r="CA330" s="108"/>
    </row>
    <row r="331" spans="1:79" ht="15" hidden="1" customHeight="1" x14ac:dyDescent="0.35">
      <c r="A331" s="76">
        <v>44148</v>
      </c>
      <c r="B331" s="72" t="s">
        <v>26</v>
      </c>
      <c r="C331" s="74">
        <v>23030</v>
      </c>
      <c r="D331" s="74" t="s">
        <v>160</v>
      </c>
      <c r="E331" s="74">
        <v>232002</v>
      </c>
      <c r="F331" s="74" t="s">
        <v>203</v>
      </c>
      <c r="G331" s="74">
        <v>232013</v>
      </c>
      <c r="H331" s="74">
        <v>1</v>
      </c>
      <c r="I331" s="74"/>
      <c r="J331" s="74"/>
      <c r="K331" s="72"/>
      <c r="L331" s="74">
        <v>650</v>
      </c>
      <c r="M331" s="74">
        <v>804</v>
      </c>
      <c r="N331" s="74">
        <v>925</v>
      </c>
      <c r="O331" s="74">
        <v>748</v>
      </c>
      <c r="P331" s="74">
        <v>906</v>
      </c>
      <c r="Q331" s="74">
        <v>1042</v>
      </c>
      <c r="R331" s="1"/>
      <c r="S331" s="63">
        <v>653</v>
      </c>
      <c r="T331" s="63">
        <v>808</v>
      </c>
      <c r="U331" s="5">
        <v>900</v>
      </c>
      <c r="V331" s="63">
        <v>752</v>
      </c>
      <c r="W331" s="63">
        <v>910</v>
      </c>
      <c r="X331" s="52">
        <v>1016</v>
      </c>
      <c r="Y331" s="56">
        <f t="shared" si="82"/>
        <v>3</v>
      </c>
      <c r="Z331" s="7">
        <f t="shared" si="83"/>
        <v>4</v>
      </c>
      <c r="AA331" s="7">
        <f t="shared" si="84"/>
        <v>-25</v>
      </c>
      <c r="AB331" s="7">
        <f t="shared" si="85"/>
        <v>4</v>
      </c>
      <c r="AC331" s="7">
        <f t="shared" si="86"/>
        <v>4</v>
      </c>
      <c r="AD331" s="7">
        <f t="shared" si="87"/>
        <v>-26</v>
      </c>
      <c r="AI331" s="67" t="b">
        <f t="shared" si="88"/>
        <v>1</v>
      </c>
      <c r="AJ331" s="67" t="b">
        <f t="shared" si="89"/>
        <v>1</v>
      </c>
      <c r="AK331" s="67" t="b">
        <f t="shared" si="90"/>
        <v>0</v>
      </c>
      <c r="BT331" s="12"/>
      <c r="CA331" s="108"/>
    </row>
    <row r="332" spans="1:79" ht="15" hidden="1" customHeight="1" x14ac:dyDescent="0.35">
      <c r="A332" s="76">
        <v>44096</v>
      </c>
      <c r="B332" s="72" t="s">
        <v>26</v>
      </c>
      <c r="C332" s="74">
        <v>23031</v>
      </c>
      <c r="D332" s="74" t="s">
        <v>160</v>
      </c>
      <c r="E332" s="74">
        <v>232002</v>
      </c>
      <c r="F332" s="74" t="s">
        <v>161</v>
      </c>
      <c r="G332" s="74">
        <v>232004</v>
      </c>
      <c r="H332" s="74">
        <v>1</v>
      </c>
      <c r="I332" s="74"/>
      <c r="J332" s="74"/>
      <c r="K332" s="72"/>
      <c r="L332" s="74">
        <v>650</v>
      </c>
      <c r="M332" s="74">
        <v>738</v>
      </c>
      <c r="N332" s="74">
        <v>774</v>
      </c>
      <c r="O332" s="74">
        <v>738</v>
      </c>
      <c r="P332" s="74">
        <v>738</v>
      </c>
      <c r="Q332" s="74">
        <v>774</v>
      </c>
      <c r="R332" s="1"/>
      <c r="S332" s="63">
        <v>653</v>
      </c>
      <c r="T332" s="7">
        <v>738</v>
      </c>
      <c r="U332" s="7">
        <v>774</v>
      </c>
      <c r="V332" s="7">
        <v>738</v>
      </c>
      <c r="W332" s="7">
        <v>738</v>
      </c>
      <c r="X332" s="49">
        <v>774</v>
      </c>
      <c r="Y332" s="56">
        <f t="shared" si="82"/>
        <v>3</v>
      </c>
      <c r="Z332" s="7">
        <f t="shared" si="83"/>
        <v>0</v>
      </c>
      <c r="AA332" s="7">
        <f t="shared" si="84"/>
        <v>0</v>
      </c>
      <c r="AB332" s="7">
        <f t="shared" si="85"/>
        <v>0</v>
      </c>
      <c r="AC332" s="7">
        <f t="shared" si="86"/>
        <v>0</v>
      </c>
      <c r="AD332" s="7">
        <f t="shared" si="87"/>
        <v>0</v>
      </c>
      <c r="AI332" s="67" t="b">
        <f t="shared" si="88"/>
        <v>1</v>
      </c>
      <c r="AJ332" s="67" t="b">
        <f t="shared" si="89"/>
        <v>1</v>
      </c>
      <c r="AK332" s="67" t="b">
        <f t="shared" si="90"/>
        <v>0</v>
      </c>
      <c r="BT332" s="12"/>
      <c r="CA332" s="108"/>
    </row>
    <row r="333" spans="1:79" ht="15" hidden="1" customHeight="1" x14ac:dyDescent="0.35">
      <c r="A333" s="71">
        <v>44200</v>
      </c>
      <c r="B333" s="72" t="s">
        <v>26</v>
      </c>
      <c r="C333" s="74">
        <v>23032</v>
      </c>
      <c r="D333" s="74" t="s">
        <v>306</v>
      </c>
      <c r="E333" s="74">
        <v>232013</v>
      </c>
      <c r="F333" s="74" t="s">
        <v>101</v>
      </c>
      <c r="G333" s="74">
        <v>232003</v>
      </c>
      <c r="H333" s="74">
        <v>1</v>
      </c>
      <c r="I333" s="74"/>
      <c r="J333" s="74"/>
      <c r="K333" s="72"/>
      <c r="L333" s="74">
        <v>650</v>
      </c>
      <c r="M333" s="74">
        <v>804</v>
      </c>
      <c r="N333" s="74">
        <v>925</v>
      </c>
      <c r="O333" s="74">
        <v>748</v>
      </c>
      <c r="P333" s="74">
        <v>906</v>
      </c>
      <c r="Q333" s="74">
        <v>1042</v>
      </c>
      <c r="R333" s="1"/>
      <c r="S333" s="63">
        <v>653</v>
      </c>
      <c r="T333" s="5">
        <v>799</v>
      </c>
      <c r="U333" s="5">
        <v>900</v>
      </c>
      <c r="V333" s="7">
        <v>748</v>
      </c>
      <c r="W333" s="5">
        <v>891</v>
      </c>
      <c r="X333" s="52">
        <v>1016</v>
      </c>
      <c r="Y333" s="56">
        <f t="shared" si="82"/>
        <v>3</v>
      </c>
      <c r="Z333" s="7">
        <f t="shared" si="83"/>
        <v>-5</v>
      </c>
      <c r="AA333" s="7">
        <f t="shared" si="84"/>
        <v>-25</v>
      </c>
      <c r="AB333" s="7">
        <f t="shared" si="85"/>
        <v>0</v>
      </c>
      <c r="AC333" s="7">
        <f t="shared" si="86"/>
        <v>-15</v>
      </c>
      <c r="AD333" s="7">
        <f t="shared" si="87"/>
        <v>-26</v>
      </c>
      <c r="AI333" s="67" t="b">
        <f t="shared" si="88"/>
        <v>1</v>
      </c>
      <c r="AJ333" s="67" t="b">
        <f t="shared" si="89"/>
        <v>1</v>
      </c>
      <c r="AK333" s="67" t="b">
        <f t="shared" si="90"/>
        <v>0</v>
      </c>
      <c r="BT333" s="12"/>
      <c r="CA333" s="108"/>
    </row>
    <row r="334" spans="1:79" ht="15" hidden="1" customHeight="1" x14ac:dyDescent="0.35">
      <c r="A334" s="76">
        <v>44148</v>
      </c>
      <c r="B334" s="72" t="s">
        <v>26</v>
      </c>
      <c r="C334" s="74">
        <v>23033</v>
      </c>
      <c r="D334" s="74" t="s">
        <v>101</v>
      </c>
      <c r="E334" s="74">
        <v>232003</v>
      </c>
      <c r="F334" s="74" t="s">
        <v>204</v>
      </c>
      <c r="G334" s="74">
        <v>232004</v>
      </c>
      <c r="H334" s="74">
        <v>1</v>
      </c>
      <c r="I334" s="74"/>
      <c r="J334" s="74"/>
      <c r="K334" s="72"/>
      <c r="L334" s="74">
        <v>650</v>
      </c>
      <c r="M334" s="74">
        <v>804</v>
      </c>
      <c r="N334" s="74">
        <v>925</v>
      </c>
      <c r="O334" s="74">
        <v>748</v>
      </c>
      <c r="P334" s="74">
        <v>906</v>
      </c>
      <c r="Q334" s="74">
        <v>1003</v>
      </c>
      <c r="R334" s="1"/>
      <c r="S334" s="63">
        <v>653</v>
      </c>
      <c r="T334" s="5">
        <v>799</v>
      </c>
      <c r="U334" s="5">
        <v>900</v>
      </c>
      <c r="V334" s="7">
        <v>748</v>
      </c>
      <c r="W334" s="5">
        <v>891</v>
      </c>
      <c r="X334" s="66">
        <v>1016</v>
      </c>
      <c r="Y334" s="56">
        <f t="shared" si="82"/>
        <v>3</v>
      </c>
      <c r="Z334" s="7">
        <f t="shared" si="83"/>
        <v>-5</v>
      </c>
      <c r="AA334" s="7">
        <f t="shared" si="84"/>
        <v>-25</v>
      </c>
      <c r="AB334" s="7">
        <f t="shared" si="85"/>
        <v>0</v>
      </c>
      <c r="AC334" s="7">
        <f t="shared" si="86"/>
        <v>-15</v>
      </c>
      <c r="AD334" s="7">
        <f t="shared" si="87"/>
        <v>13</v>
      </c>
      <c r="AI334" s="67" t="b">
        <f t="shared" si="88"/>
        <v>1</v>
      </c>
      <c r="AJ334" s="67" t="b">
        <f t="shared" si="89"/>
        <v>1</v>
      </c>
      <c r="AK334" s="67" t="b">
        <f t="shared" si="90"/>
        <v>0</v>
      </c>
      <c r="BT334" s="12"/>
      <c r="CA334" s="108"/>
    </row>
    <row r="335" spans="1:79" ht="15" hidden="1" customHeight="1" x14ac:dyDescent="0.35">
      <c r="A335" s="76">
        <v>44096</v>
      </c>
      <c r="B335" s="72" t="s">
        <v>26</v>
      </c>
      <c r="C335" s="74">
        <v>23034</v>
      </c>
      <c r="D335" s="74" t="s">
        <v>154</v>
      </c>
      <c r="E335" s="74">
        <v>232006</v>
      </c>
      <c r="F335" s="74" t="s">
        <v>161</v>
      </c>
      <c r="G335" s="74">
        <v>232004</v>
      </c>
      <c r="H335" s="74">
        <v>1</v>
      </c>
      <c r="I335" s="74"/>
      <c r="J335" s="74"/>
      <c r="K335" s="72"/>
      <c r="L335" s="74">
        <v>650</v>
      </c>
      <c r="M335" s="74">
        <v>804</v>
      </c>
      <c r="N335" s="74">
        <v>925</v>
      </c>
      <c r="O335" s="74">
        <v>748</v>
      </c>
      <c r="P335" s="74">
        <v>906</v>
      </c>
      <c r="Q335" s="74">
        <v>1042</v>
      </c>
      <c r="R335" s="1"/>
      <c r="S335" s="63">
        <v>653</v>
      </c>
      <c r="T335" s="5">
        <v>799</v>
      </c>
      <c r="U335" s="5">
        <v>900</v>
      </c>
      <c r="V335" s="7">
        <v>748</v>
      </c>
      <c r="W335" s="5">
        <v>891</v>
      </c>
      <c r="X335" s="52">
        <v>1016</v>
      </c>
      <c r="Y335" s="56">
        <f t="shared" si="82"/>
        <v>3</v>
      </c>
      <c r="Z335" s="7">
        <f t="shared" si="83"/>
        <v>-5</v>
      </c>
      <c r="AA335" s="7">
        <f t="shared" si="84"/>
        <v>-25</v>
      </c>
      <c r="AB335" s="7">
        <f t="shared" si="85"/>
        <v>0</v>
      </c>
      <c r="AC335" s="7">
        <f t="shared" si="86"/>
        <v>-15</v>
      </c>
      <c r="AD335" s="7">
        <f t="shared" si="87"/>
        <v>-26</v>
      </c>
      <c r="AI335" s="67" t="b">
        <f t="shared" si="88"/>
        <v>1</v>
      </c>
      <c r="AJ335" s="67" t="b">
        <f t="shared" si="89"/>
        <v>1</v>
      </c>
      <c r="AK335" s="67" t="b">
        <f t="shared" si="90"/>
        <v>0</v>
      </c>
      <c r="BT335" s="12"/>
      <c r="CA335" s="108"/>
    </row>
    <row r="336" spans="1:79" ht="15" hidden="1" customHeight="1" x14ac:dyDescent="0.35">
      <c r="A336" s="76">
        <v>44148</v>
      </c>
      <c r="B336" s="72" t="s">
        <v>26</v>
      </c>
      <c r="C336" s="74">
        <v>23045</v>
      </c>
      <c r="D336" s="74" t="s">
        <v>33</v>
      </c>
      <c r="E336" s="74">
        <v>231004</v>
      </c>
      <c r="F336" s="74" t="s">
        <v>307</v>
      </c>
      <c r="G336" s="74">
        <v>232013</v>
      </c>
      <c r="H336" s="74">
        <v>1</v>
      </c>
      <c r="I336" s="74"/>
      <c r="J336" s="74"/>
      <c r="K336" s="72"/>
      <c r="L336" s="74">
        <v>650</v>
      </c>
      <c r="M336" s="74">
        <v>804</v>
      </c>
      <c r="N336" s="74">
        <v>925</v>
      </c>
      <c r="O336" s="74">
        <v>748</v>
      </c>
      <c r="P336" s="74">
        <v>906</v>
      </c>
      <c r="Q336" s="74">
        <v>1042</v>
      </c>
      <c r="R336" s="1"/>
      <c r="S336" s="5">
        <v>525</v>
      </c>
      <c r="T336" s="5">
        <v>681</v>
      </c>
      <c r="U336" s="5">
        <v>771</v>
      </c>
      <c r="V336" s="5">
        <v>646</v>
      </c>
      <c r="W336" s="5">
        <v>807</v>
      </c>
      <c r="X336" s="52">
        <v>913</v>
      </c>
      <c r="Y336" s="56">
        <f t="shared" si="82"/>
        <v>-125</v>
      </c>
      <c r="Z336" s="7">
        <f t="shared" si="83"/>
        <v>-123</v>
      </c>
      <c r="AA336" s="7">
        <f t="shared" si="84"/>
        <v>-154</v>
      </c>
      <c r="AB336" s="7">
        <f t="shared" si="85"/>
        <v>-102</v>
      </c>
      <c r="AC336" s="7">
        <f t="shared" si="86"/>
        <v>-99</v>
      </c>
      <c r="AD336" s="7">
        <f t="shared" si="87"/>
        <v>-129</v>
      </c>
      <c r="AI336" s="67" t="b">
        <f t="shared" si="88"/>
        <v>1</v>
      </c>
      <c r="AJ336" s="67" t="b">
        <f t="shared" si="89"/>
        <v>1</v>
      </c>
      <c r="AK336" s="67" t="b">
        <f t="shared" si="90"/>
        <v>0</v>
      </c>
      <c r="BT336" s="12"/>
      <c r="CA336" s="108"/>
    </row>
    <row r="337" spans="1:79" ht="15" hidden="1" customHeight="1" x14ac:dyDescent="0.35">
      <c r="A337" s="76">
        <v>44201</v>
      </c>
      <c r="B337" s="72" t="s">
        <v>26</v>
      </c>
      <c r="C337" s="74">
        <v>23057</v>
      </c>
      <c r="D337" s="74" t="s">
        <v>308</v>
      </c>
      <c r="E337" s="74">
        <v>232013</v>
      </c>
      <c r="F337" s="74" t="s">
        <v>33</v>
      </c>
      <c r="G337" s="74">
        <v>231004</v>
      </c>
      <c r="H337" s="74">
        <v>2</v>
      </c>
      <c r="I337" s="74"/>
      <c r="J337" s="74"/>
      <c r="K337" s="72"/>
      <c r="L337" s="74">
        <v>650</v>
      </c>
      <c r="M337" s="74">
        <v>804</v>
      </c>
      <c r="N337" s="74">
        <v>925</v>
      </c>
      <c r="O337" s="74">
        <v>748</v>
      </c>
      <c r="P337" s="74">
        <v>906</v>
      </c>
      <c r="Q337" s="74">
        <v>1042</v>
      </c>
      <c r="R337" s="1"/>
      <c r="S337" s="63">
        <v>653</v>
      </c>
      <c r="T337" s="5">
        <v>799</v>
      </c>
      <c r="U337" s="5">
        <v>900</v>
      </c>
      <c r="V337" s="7">
        <v>748</v>
      </c>
      <c r="W337" s="5">
        <v>891</v>
      </c>
      <c r="X337" s="52">
        <v>1016</v>
      </c>
      <c r="Y337" s="56">
        <f t="shared" si="82"/>
        <v>3</v>
      </c>
      <c r="Z337" s="7">
        <f t="shared" si="83"/>
        <v>-5</v>
      </c>
      <c r="AA337" s="7">
        <f t="shared" si="84"/>
        <v>-25</v>
      </c>
      <c r="AB337" s="7">
        <f t="shared" si="85"/>
        <v>0</v>
      </c>
      <c r="AC337" s="7">
        <f t="shared" si="86"/>
        <v>-15</v>
      </c>
      <c r="AD337" s="7">
        <f t="shared" si="87"/>
        <v>-26</v>
      </c>
      <c r="AI337" s="67" t="b">
        <f t="shared" si="88"/>
        <v>1</v>
      </c>
      <c r="AJ337" s="67" t="b">
        <f t="shared" si="89"/>
        <v>1</v>
      </c>
      <c r="AK337" s="67" t="b">
        <f t="shared" si="90"/>
        <v>0</v>
      </c>
      <c r="BT337" s="12"/>
      <c r="CA337" s="108"/>
    </row>
    <row r="338" spans="1:79" ht="15" hidden="1" customHeight="1" x14ac:dyDescent="0.35">
      <c r="A338" s="76">
        <v>44096</v>
      </c>
      <c r="B338" s="72" t="s">
        <v>26</v>
      </c>
      <c r="C338" s="74">
        <v>23069</v>
      </c>
      <c r="D338" s="74" t="s">
        <v>162</v>
      </c>
      <c r="E338" s="74">
        <v>232001</v>
      </c>
      <c r="F338" s="74" t="s">
        <v>164</v>
      </c>
      <c r="G338" s="74">
        <v>232927</v>
      </c>
      <c r="H338" s="74">
        <v>2</v>
      </c>
      <c r="I338" s="74"/>
      <c r="J338" s="74"/>
      <c r="K338" s="72"/>
      <c r="L338" s="74">
        <v>550</v>
      </c>
      <c r="M338" s="74">
        <v>678</v>
      </c>
      <c r="N338" s="74">
        <v>780</v>
      </c>
      <c r="O338" s="74">
        <v>707</v>
      </c>
      <c r="P338" s="74">
        <v>804</v>
      </c>
      <c r="Q338" s="74">
        <v>925</v>
      </c>
      <c r="R338" s="1"/>
      <c r="S338" s="5">
        <v>525</v>
      </c>
      <c r="T338" s="63">
        <v>681</v>
      </c>
      <c r="U338" s="5">
        <v>771</v>
      </c>
      <c r="V338" s="5">
        <v>646</v>
      </c>
      <c r="W338" s="5">
        <v>764</v>
      </c>
      <c r="X338" s="52">
        <v>913</v>
      </c>
      <c r="Y338" s="56">
        <f t="shared" si="82"/>
        <v>-25</v>
      </c>
      <c r="Z338" s="7">
        <f t="shared" si="83"/>
        <v>3</v>
      </c>
      <c r="AA338" s="7">
        <f t="shared" si="84"/>
        <v>-9</v>
      </c>
      <c r="AB338" s="7">
        <f t="shared" si="85"/>
        <v>-61</v>
      </c>
      <c r="AC338" s="7">
        <f t="shared" si="86"/>
        <v>-40</v>
      </c>
      <c r="AD338" s="7">
        <f t="shared" si="87"/>
        <v>-12</v>
      </c>
      <c r="AI338" s="67" t="b">
        <f t="shared" si="88"/>
        <v>1</v>
      </c>
      <c r="AJ338" s="67" t="b">
        <f t="shared" si="89"/>
        <v>1</v>
      </c>
      <c r="AK338" s="67" t="b">
        <f t="shared" si="90"/>
        <v>0</v>
      </c>
      <c r="BT338" s="12"/>
      <c r="CA338" s="108"/>
    </row>
    <row r="339" spans="1:79" ht="15" hidden="1" customHeight="1" x14ac:dyDescent="0.35">
      <c r="A339" s="76">
        <v>44096</v>
      </c>
      <c r="B339" s="72" t="s">
        <v>26</v>
      </c>
      <c r="C339" s="74">
        <v>23069</v>
      </c>
      <c r="D339" s="74" t="s">
        <v>164</v>
      </c>
      <c r="E339" s="74">
        <v>232927</v>
      </c>
      <c r="F339" s="74" t="s">
        <v>161</v>
      </c>
      <c r="G339" s="74">
        <v>232004</v>
      </c>
      <c r="H339" s="74">
        <v>2</v>
      </c>
      <c r="I339" s="74"/>
      <c r="J339" s="74"/>
      <c r="K339" s="72"/>
      <c r="L339" s="74">
        <v>550</v>
      </c>
      <c r="M339" s="74">
        <v>678</v>
      </c>
      <c r="N339" s="74">
        <v>780</v>
      </c>
      <c r="O339" s="74">
        <v>707</v>
      </c>
      <c r="P339" s="74">
        <v>804</v>
      </c>
      <c r="Q339" s="74">
        <v>925</v>
      </c>
      <c r="R339" s="1"/>
      <c r="S339" s="5">
        <v>525</v>
      </c>
      <c r="T339" s="63">
        <v>681</v>
      </c>
      <c r="U339" s="5">
        <v>771</v>
      </c>
      <c r="V339" s="5">
        <v>646</v>
      </c>
      <c r="W339" s="5">
        <v>764</v>
      </c>
      <c r="X339" s="52">
        <v>913</v>
      </c>
      <c r="Y339" s="56">
        <f t="shared" si="82"/>
        <v>-25</v>
      </c>
      <c r="Z339" s="7">
        <f t="shared" si="83"/>
        <v>3</v>
      </c>
      <c r="AA339" s="7">
        <f t="shared" si="84"/>
        <v>-9</v>
      </c>
      <c r="AB339" s="7">
        <f t="shared" si="85"/>
        <v>-61</v>
      </c>
      <c r="AC339" s="7">
        <f t="shared" si="86"/>
        <v>-40</v>
      </c>
      <c r="AD339" s="7">
        <f t="shared" si="87"/>
        <v>-12</v>
      </c>
      <c r="AI339" s="67" t="b">
        <f t="shared" si="88"/>
        <v>1</v>
      </c>
      <c r="AJ339" s="67" t="b">
        <f t="shared" si="89"/>
        <v>1</v>
      </c>
      <c r="AK339" s="67" t="b">
        <f t="shared" si="90"/>
        <v>0</v>
      </c>
      <c r="BT339" s="12"/>
      <c r="CA339" s="108"/>
    </row>
    <row r="340" spans="1:79" ht="15" hidden="1" customHeight="1" x14ac:dyDescent="0.35">
      <c r="A340" s="76">
        <v>44096</v>
      </c>
      <c r="B340" s="72" t="s">
        <v>26</v>
      </c>
      <c r="C340" s="74">
        <v>23070</v>
      </c>
      <c r="D340" s="74" t="s">
        <v>154</v>
      </c>
      <c r="E340" s="74">
        <v>232006</v>
      </c>
      <c r="F340" s="74" t="s">
        <v>162</v>
      </c>
      <c r="G340" s="74">
        <v>232001</v>
      </c>
      <c r="H340" s="74">
        <v>1</v>
      </c>
      <c r="I340" s="74"/>
      <c r="J340" s="74"/>
      <c r="K340" s="72"/>
      <c r="L340" s="74">
        <v>550</v>
      </c>
      <c r="M340" s="74">
        <v>678</v>
      </c>
      <c r="N340" s="74">
        <v>780</v>
      </c>
      <c r="O340" s="74">
        <v>707</v>
      </c>
      <c r="P340" s="74">
        <v>804</v>
      </c>
      <c r="Q340" s="74">
        <v>925</v>
      </c>
      <c r="R340" s="1"/>
      <c r="S340" s="5">
        <v>525</v>
      </c>
      <c r="T340" s="63">
        <v>681</v>
      </c>
      <c r="U340" s="5">
        <v>771</v>
      </c>
      <c r="V340" s="5">
        <v>646</v>
      </c>
      <c r="W340" s="63">
        <v>807</v>
      </c>
      <c r="X340" s="52">
        <v>913</v>
      </c>
      <c r="Y340" s="56">
        <f t="shared" si="82"/>
        <v>-25</v>
      </c>
      <c r="Z340" s="7">
        <f t="shared" si="83"/>
        <v>3</v>
      </c>
      <c r="AA340" s="7">
        <f t="shared" si="84"/>
        <v>-9</v>
      </c>
      <c r="AB340" s="7">
        <f t="shared" si="85"/>
        <v>-61</v>
      </c>
      <c r="AC340" s="7">
        <f t="shared" si="86"/>
        <v>3</v>
      </c>
      <c r="AD340" s="7">
        <f t="shared" si="87"/>
        <v>-12</v>
      </c>
      <c r="AI340" s="67" t="b">
        <f t="shared" si="88"/>
        <v>1</v>
      </c>
      <c r="AJ340" s="67" t="b">
        <f t="shared" si="89"/>
        <v>1</v>
      </c>
      <c r="AK340" s="67" t="b">
        <f t="shared" si="90"/>
        <v>0</v>
      </c>
      <c r="BT340" s="12"/>
      <c r="CA340" s="108"/>
    </row>
    <row r="341" spans="1:79" ht="15" hidden="1" customHeight="1" x14ac:dyDescent="0.35">
      <c r="A341" s="76">
        <v>44201</v>
      </c>
      <c r="B341" s="72" t="s">
        <v>26</v>
      </c>
      <c r="C341" s="74">
        <v>23085</v>
      </c>
      <c r="D341" s="74" t="s">
        <v>252</v>
      </c>
      <c r="E341" s="74">
        <v>232000</v>
      </c>
      <c r="F341" s="74" t="s">
        <v>84</v>
      </c>
      <c r="G341" s="74">
        <v>232005</v>
      </c>
      <c r="H341" s="74">
        <v>1</v>
      </c>
      <c r="I341" s="74"/>
      <c r="J341" s="74"/>
      <c r="K341" s="72"/>
      <c r="L341" s="74">
        <v>550</v>
      </c>
      <c r="M341" s="74">
        <v>550</v>
      </c>
      <c r="N341" s="74">
        <v>633</v>
      </c>
      <c r="O341" s="74">
        <v>707</v>
      </c>
      <c r="P341" s="74">
        <v>707</v>
      </c>
      <c r="Q341" s="74">
        <v>813</v>
      </c>
      <c r="R341" s="1"/>
      <c r="S341" s="5">
        <v>395</v>
      </c>
      <c r="T341" s="63">
        <v>552</v>
      </c>
      <c r="U341" s="63">
        <v>638</v>
      </c>
      <c r="V341" s="5">
        <v>547</v>
      </c>
      <c r="W341" s="63">
        <v>709</v>
      </c>
      <c r="X341" s="66">
        <v>814</v>
      </c>
      <c r="Y341" s="56">
        <f t="shared" si="82"/>
        <v>-155</v>
      </c>
      <c r="Z341" s="7">
        <f t="shared" si="83"/>
        <v>2</v>
      </c>
      <c r="AA341" s="7">
        <f t="shared" si="84"/>
        <v>5</v>
      </c>
      <c r="AB341" s="7">
        <f t="shared" si="85"/>
        <v>-160</v>
      </c>
      <c r="AC341" s="7">
        <f t="shared" si="86"/>
        <v>2</v>
      </c>
      <c r="AD341" s="7">
        <f t="shared" si="87"/>
        <v>1</v>
      </c>
      <c r="AI341" s="67" t="b">
        <f t="shared" si="88"/>
        <v>1</v>
      </c>
      <c r="AJ341" s="67" t="b">
        <f t="shared" si="89"/>
        <v>1</v>
      </c>
      <c r="AK341" s="67" t="b">
        <f t="shared" si="90"/>
        <v>0</v>
      </c>
      <c r="BT341" s="12"/>
      <c r="CA341" s="108"/>
    </row>
    <row r="342" spans="1:79" ht="15" hidden="1" customHeight="1" x14ac:dyDescent="0.35">
      <c r="A342" s="76">
        <v>44200</v>
      </c>
      <c r="B342" s="72" t="s">
        <v>26</v>
      </c>
      <c r="C342" s="74" t="s">
        <v>211</v>
      </c>
      <c r="D342" s="74" t="s">
        <v>251</v>
      </c>
      <c r="E342" s="74">
        <v>232801</v>
      </c>
      <c r="F342" s="74" t="s">
        <v>252</v>
      </c>
      <c r="G342" s="74">
        <v>232103</v>
      </c>
      <c r="H342" s="74">
        <v>1</v>
      </c>
      <c r="I342" s="74"/>
      <c r="J342" s="74"/>
      <c r="K342" s="72"/>
      <c r="L342" s="74">
        <v>390</v>
      </c>
      <c r="M342" s="74">
        <v>444</v>
      </c>
      <c r="N342" s="74">
        <v>466</v>
      </c>
      <c r="O342" s="74">
        <v>444</v>
      </c>
      <c r="P342" s="74">
        <v>444</v>
      </c>
      <c r="Q342" s="74">
        <v>466</v>
      </c>
      <c r="R342" s="1"/>
      <c r="S342" s="63">
        <v>392</v>
      </c>
      <c r="T342" s="7">
        <v>444</v>
      </c>
      <c r="U342" s="7">
        <v>466</v>
      </c>
      <c r="V342" s="7">
        <v>444</v>
      </c>
      <c r="W342" s="7">
        <v>444</v>
      </c>
      <c r="X342" s="49">
        <v>466</v>
      </c>
      <c r="Y342" s="56">
        <f t="shared" si="82"/>
        <v>2</v>
      </c>
      <c r="Z342" s="7">
        <f t="shared" si="83"/>
        <v>0</v>
      </c>
      <c r="AA342" s="7">
        <f t="shared" si="84"/>
        <v>0</v>
      </c>
      <c r="AB342" s="7">
        <f t="shared" si="85"/>
        <v>0</v>
      </c>
      <c r="AC342" s="7">
        <f t="shared" si="86"/>
        <v>0</v>
      </c>
      <c r="AD342" s="7">
        <f t="shared" si="87"/>
        <v>0</v>
      </c>
      <c r="AI342" s="67" t="b">
        <f t="shared" si="88"/>
        <v>1</v>
      </c>
      <c r="AJ342" s="67" t="b">
        <f t="shared" si="89"/>
        <v>1</v>
      </c>
      <c r="AK342" s="67" t="b">
        <f t="shared" si="90"/>
        <v>0</v>
      </c>
      <c r="BT342" s="12"/>
      <c r="CA342" s="108"/>
    </row>
    <row r="343" spans="1:79" ht="15" hidden="1" customHeight="1" x14ac:dyDescent="0.35">
      <c r="A343" s="76">
        <v>44200</v>
      </c>
      <c r="B343" s="72" t="s">
        <v>26</v>
      </c>
      <c r="C343" s="74" t="s">
        <v>212</v>
      </c>
      <c r="D343" s="74" t="s">
        <v>168</v>
      </c>
      <c r="E343" s="74">
        <v>232805</v>
      </c>
      <c r="F343" s="74" t="s">
        <v>255</v>
      </c>
      <c r="G343" s="74">
        <v>232120</v>
      </c>
      <c r="H343" s="74">
        <v>1</v>
      </c>
      <c r="I343" s="74"/>
      <c r="J343" s="74"/>
      <c r="K343" s="72"/>
      <c r="L343" s="74">
        <v>275</v>
      </c>
      <c r="M343" s="74">
        <v>335</v>
      </c>
      <c r="N343" s="74">
        <v>385</v>
      </c>
      <c r="O343" s="74">
        <v>317</v>
      </c>
      <c r="P343" s="74">
        <v>381</v>
      </c>
      <c r="Q343" s="74">
        <v>438</v>
      </c>
      <c r="R343" s="1"/>
      <c r="S343" s="5">
        <v>273</v>
      </c>
      <c r="T343" s="63">
        <v>347</v>
      </c>
      <c r="U343" s="5">
        <v>373</v>
      </c>
      <c r="V343" s="5">
        <v>315</v>
      </c>
      <c r="W343" s="63">
        <v>389</v>
      </c>
      <c r="X343" s="52">
        <v>423</v>
      </c>
      <c r="Y343" s="56">
        <f t="shared" si="82"/>
        <v>-2</v>
      </c>
      <c r="Z343" s="7">
        <f t="shared" si="83"/>
        <v>12</v>
      </c>
      <c r="AA343" s="7">
        <f t="shared" si="84"/>
        <v>-12</v>
      </c>
      <c r="AB343" s="7">
        <f t="shared" si="85"/>
        <v>-2</v>
      </c>
      <c r="AC343" s="7">
        <f t="shared" si="86"/>
        <v>8</v>
      </c>
      <c r="AD343" s="7">
        <f t="shared" si="87"/>
        <v>-15</v>
      </c>
      <c r="AI343" s="67" t="b">
        <f t="shared" si="88"/>
        <v>1</v>
      </c>
      <c r="AJ343" s="67" t="b">
        <f t="shared" si="89"/>
        <v>1</v>
      </c>
      <c r="AK343" s="67" t="b">
        <f t="shared" si="90"/>
        <v>0</v>
      </c>
      <c r="BT343" s="12"/>
      <c r="CA343" s="108"/>
    </row>
    <row r="344" spans="1:79" ht="15" hidden="1" customHeight="1" x14ac:dyDescent="0.35">
      <c r="A344" s="76">
        <v>44200</v>
      </c>
      <c r="B344" s="72" t="s">
        <v>26</v>
      </c>
      <c r="C344" s="74" t="s">
        <v>213</v>
      </c>
      <c r="D344" s="74" t="s">
        <v>257</v>
      </c>
      <c r="E344" s="74">
        <v>232115</v>
      </c>
      <c r="F344" s="74" t="s">
        <v>252</v>
      </c>
      <c r="G344" s="74">
        <v>232103</v>
      </c>
      <c r="H344" s="74">
        <v>1</v>
      </c>
      <c r="I344" s="74"/>
      <c r="J344" s="74"/>
      <c r="K344" s="72"/>
      <c r="L344" s="74">
        <v>271</v>
      </c>
      <c r="M344" s="74">
        <v>346</v>
      </c>
      <c r="N344" s="74">
        <v>398</v>
      </c>
      <c r="O344" s="74">
        <v>312</v>
      </c>
      <c r="P344" s="74">
        <v>389</v>
      </c>
      <c r="Q344" s="74">
        <v>447</v>
      </c>
      <c r="R344" s="1"/>
      <c r="S344" s="7">
        <v>271</v>
      </c>
      <c r="T344" s="63">
        <v>347</v>
      </c>
      <c r="U344" s="5">
        <v>377</v>
      </c>
      <c r="V344" s="63">
        <v>313</v>
      </c>
      <c r="W344" s="7">
        <v>389</v>
      </c>
      <c r="X344" s="52">
        <v>427</v>
      </c>
      <c r="Y344" s="56">
        <f t="shared" si="82"/>
        <v>0</v>
      </c>
      <c r="Z344" s="7">
        <f t="shared" si="83"/>
        <v>1</v>
      </c>
      <c r="AA344" s="7">
        <f t="shared" si="84"/>
        <v>-21</v>
      </c>
      <c r="AB344" s="7">
        <f t="shared" si="85"/>
        <v>1</v>
      </c>
      <c r="AC344" s="7">
        <f t="shared" si="86"/>
        <v>0</v>
      </c>
      <c r="AD344" s="7">
        <f t="shared" si="87"/>
        <v>-20</v>
      </c>
      <c r="AI344" s="67" t="b">
        <f t="shared" si="88"/>
        <v>1</v>
      </c>
      <c r="AJ344" s="67" t="b">
        <f t="shared" si="89"/>
        <v>1</v>
      </c>
      <c r="AK344" s="67" t="b">
        <f t="shared" si="90"/>
        <v>0</v>
      </c>
      <c r="BT344" s="12"/>
      <c r="CA344" s="108"/>
    </row>
    <row r="345" spans="1:79" ht="15" hidden="1" customHeight="1" x14ac:dyDescent="0.35">
      <c r="A345" s="76">
        <v>44200</v>
      </c>
      <c r="B345" s="72" t="s">
        <v>26</v>
      </c>
      <c r="C345" s="74" t="s">
        <v>214</v>
      </c>
      <c r="D345" s="74" t="s">
        <v>258</v>
      </c>
      <c r="E345" s="74">
        <v>232807</v>
      </c>
      <c r="F345" s="74" t="s">
        <v>259</v>
      </c>
      <c r="G345" s="74">
        <v>232130</v>
      </c>
      <c r="H345" s="74">
        <v>1</v>
      </c>
      <c r="I345" s="74"/>
      <c r="J345" s="74"/>
      <c r="K345" s="72"/>
      <c r="L345" s="74">
        <v>273</v>
      </c>
      <c r="M345" s="74">
        <v>348</v>
      </c>
      <c r="N345" s="74">
        <v>400</v>
      </c>
      <c r="O345" s="74">
        <v>315</v>
      </c>
      <c r="P345" s="74">
        <v>389</v>
      </c>
      <c r="Q345" s="74">
        <v>447</v>
      </c>
      <c r="R345" s="1"/>
      <c r="S345" s="7">
        <v>273</v>
      </c>
      <c r="T345" s="7">
        <v>348</v>
      </c>
      <c r="U345" s="5">
        <v>375</v>
      </c>
      <c r="V345" s="7">
        <v>315</v>
      </c>
      <c r="W345" s="7">
        <v>389</v>
      </c>
      <c r="X345" s="52">
        <v>424</v>
      </c>
      <c r="Y345" s="56">
        <f t="shared" si="82"/>
        <v>0</v>
      </c>
      <c r="Z345" s="7">
        <f t="shared" si="83"/>
        <v>0</v>
      </c>
      <c r="AA345" s="7">
        <f t="shared" si="84"/>
        <v>-25</v>
      </c>
      <c r="AB345" s="7">
        <f t="shared" si="85"/>
        <v>0</v>
      </c>
      <c r="AC345" s="7">
        <f t="shared" si="86"/>
        <v>0</v>
      </c>
      <c r="AD345" s="7">
        <f t="shared" si="87"/>
        <v>-23</v>
      </c>
      <c r="AI345" s="67" t="b">
        <f t="shared" si="88"/>
        <v>1</v>
      </c>
      <c r="AJ345" s="67" t="b">
        <f t="shared" si="89"/>
        <v>1</v>
      </c>
      <c r="AK345" s="67" t="b">
        <f t="shared" si="90"/>
        <v>0</v>
      </c>
      <c r="BT345" s="12"/>
      <c r="CA345" s="108"/>
    </row>
    <row r="346" spans="1:79" ht="15" hidden="1" customHeight="1" x14ac:dyDescent="0.35">
      <c r="A346" s="76">
        <v>44200</v>
      </c>
      <c r="B346" s="72" t="s">
        <v>26</v>
      </c>
      <c r="C346" s="74" t="s">
        <v>215</v>
      </c>
      <c r="D346" s="65" t="s">
        <v>311</v>
      </c>
      <c r="E346" s="65">
        <v>232123</v>
      </c>
      <c r="F346" s="74" t="s">
        <v>154</v>
      </c>
      <c r="G346" s="74">
        <v>232121</v>
      </c>
      <c r="H346" s="74">
        <v>1</v>
      </c>
      <c r="I346" s="74"/>
      <c r="J346" s="74"/>
      <c r="K346" s="72"/>
      <c r="L346" s="74">
        <v>310</v>
      </c>
      <c r="M346" s="74">
        <v>413</v>
      </c>
      <c r="N346" s="74">
        <v>476</v>
      </c>
      <c r="O346" s="74">
        <v>310</v>
      </c>
      <c r="P346" s="74">
        <v>413</v>
      </c>
      <c r="Q346" s="74">
        <v>319</v>
      </c>
      <c r="R346" s="1"/>
      <c r="S346" s="5">
        <v>304</v>
      </c>
      <c r="T346" s="5">
        <v>304</v>
      </c>
      <c r="U346" s="5">
        <v>319</v>
      </c>
      <c r="V346" s="5">
        <v>304</v>
      </c>
      <c r="W346" s="5">
        <v>304</v>
      </c>
      <c r="X346" s="49">
        <v>319</v>
      </c>
      <c r="Y346" s="56">
        <f t="shared" si="82"/>
        <v>-6</v>
      </c>
      <c r="Z346" s="7">
        <f t="shared" si="83"/>
        <v>-109</v>
      </c>
      <c r="AA346" s="7">
        <f t="shared" si="84"/>
        <v>-157</v>
      </c>
      <c r="AB346" s="7">
        <f t="shared" si="85"/>
        <v>-6</v>
      </c>
      <c r="AC346" s="7">
        <f t="shared" si="86"/>
        <v>-109</v>
      </c>
      <c r="AD346" s="7">
        <f t="shared" si="87"/>
        <v>0</v>
      </c>
      <c r="AI346" s="67" t="b">
        <f t="shared" si="88"/>
        <v>1</v>
      </c>
      <c r="AJ346" s="67" t="b">
        <f t="shared" si="89"/>
        <v>1</v>
      </c>
      <c r="AK346" s="67" t="b">
        <f t="shared" si="90"/>
        <v>0</v>
      </c>
      <c r="BT346" s="12"/>
      <c r="CA346" s="108"/>
    </row>
    <row r="347" spans="1:79" ht="15" hidden="1" customHeight="1" x14ac:dyDescent="0.35">
      <c r="A347" s="71">
        <v>44202</v>
      </c>
      <c r="B347" s="72" t="s">
        <v>26</v>
      </c>
      <c r="C347" s="74" t="s">
        <v>216</v>
      </c>
      <c r="D347" s="74" t="s">
        <v>153</v>
      </c>
      <c r="E347" s="74">
        <v>232125</v>
      </c>
      <c r="F347" s="65" t="s">
        <v>311</v>
      </c>
      <c r="G347" s="65">
        <v>232123</v>
      </c>
      <c r="H347" s="74">
        <v>1</v>
      </c>
      <c r="I347" s="74"/>
      <c r="J347" s="74"/>
      <c r="K347" s="72"/>
      <c r="L347" s="74">
        <v>390</v>
      </c>
      <c r="M347" s="74">
        <v>482</v>
      </c>
      <c r="N347" s="74">
        <v>555</v>
      </c>
      <c r="O347" s="74">
        <v>449</v>
      </c>
      <c r="P347" s="74">
        <v>543</v>
      </c>
      <c r="Q347" s="74">
        <v>625</v>
      </c>
      <c r="R347" s="1"/>
      <c r="S347" s="5">
        <v>329</v>
      </c>
      <c r="T347" s="5">
        <v>372</v>
      </c>
      <c r="U347" s="5">
        <v>428</v>
      </c>
      <c r="V347" s="5">
        <v>384</v>
      </c>
      <c r="W347" s="5">
        <v>421</v>
      </c>
      <c r="X347" s="52">
        <v>484</v>
      </c>
      <c r="Y347" s="56">
        <f t="shared" si="82"/>
        <v>-61</v>
      </c>
      <c r="Z347" s="7">
        <f t="shared" si="83"/>
        <v>-110</v>
      </c>
      <c r="AA347" s="7">
        <f t="shared" si="84"/>
        <v>-127</v>
      </c>
      <c r="AB347" s="7">
        <f t="shared" si="85"/>
        <v>-65</v>
      </c>
      <c r="AC347" s="7">
        <f t="shared" si="86"/>
        <v>-122</v>
      </c>
      <c r="AD347" s="7">
        <f t="shared" si="87"/>
        <v>-141</v>
      </c>
      <c r="AI347" s="67" t="b">
        <f t="shared" si="88"/>
        <v>1</v>
      </c>
      <c r="AJ347" s="67" t="b">
        <f t="shared" si="89"/>
        <v>1</v>
      </c>
      <c r="AK347" s="67" t="b">
        <f t="shared" si="90"/>
        <v>0</v>
      </c>
      <c r="BT347" s="12"/>
      <c r="CA347" s="108"/>
    </row>
    <row r="348" spans="1:79" ht="15" hidden="1" customHeight="1" x14ac:dyDescent="0.35">
      <c r="A348" s="76">
        <v>44202</v>
      </c>
      <c r="B348" s="72" t="s">
        <v>26</v>
      </c>
      <c r="C348" s="74" t="s">
        <v>217</v>
      </c>
      <c r="D348" s="74" t="s">
        <v>267</v>
      </c>
      <c r="E348" s="74">
        <v>232122</v>
      </c>
      <c r="F348" s="74" t="s">
        <v>266</v>
      </c>
      <c r="G348" s="74">
        <v>232124</v>
      </c>
      <c r="H348" s="74">
        <v>1</v>
      </c>
      <c r="I348" s="74"/>
      <c r="J348" s="74"/>
      <c r="K348" s="72"/>
      <c r="L348" s="74">
        <v>271</v>
      </c>
      <c r="M348" s="74">
        <v>348</v>
      </c>
      <c r="N348" s="74">
        <v>400</v>
      </c>
      <c r="O348" s="74">
        <v>312</v>
      </c>
      <c r="P348" s="74">
        <v>389</v>
      </c>
      <c r="Q348" s="74">
        <v>447</v>
      </c>
      <c r="R348" s="1"/>
      <c r="S348" s="7">
        <v>271</v>
      </c>
      <c r="T348" s="7">
        <v>348</v>
      </c>
      <c r="U348" s="5">
        <v>381</v>
      </c>
      <c r="V348" s="63">
        <v>313</v>
      </c>
      <c r="W348" s="7">
        <v>389</v>
      </c>
      <c r="X348" s="52">
        <v>432</v>
      </c>
      <c r="Y348" s="56">
        <f t="shared" si="82"/>
        <v>0</v>
      </c>
      <c r="Z348" s="7">
        <f t="shared" si="83"/>
        <v>0</v>
      </c>
      <c r="AA348" s="7">
        <f t="shared" si="84"/>
        <v>-19</v>
      </c>
      <c r="AB348" s="7">
        <f t="shared" si="85"/>
        <v>1</v>
      </c>
      <c r="AC348" s="7">
        <f t="shared" si="86"/>
        <v>0</v>
      </c>
      <c r="AD348" s="7">
        <f t="shared" si="87"/>
        <v>-15</v>
      </c>
      <c r="AI348" s="67" t="b">
        <f t="shared" si="88"/>
        <v>1</v>
      </c>
      <c r="AJ348" s="67" t="b">
        <f t="shared" si="89"/>
        <v>1</v>
      </c>
      <c r="AK348" s="67" t="b">
        <f t="shared" si="90"/>
        <v>0</v>
      </c>
      <c r="BT348" s="12"/>
      <c r="CA348" s="108"/>
    </row>
    <row r="349" spans="1:79" ht="15" hidden="1" customHeight="1" x14ac:dyDescent="0.35">
      <c r="A349" s="71">
        <v>44202</v>
      </c>
      <c r="B349" s="72" t="s">
        <v>26</v>
      </c>
      <c r="C349" s="74" t="s">
        <v>218</v>
      </c>
      <c r="D349" s="74" t="s">
        <v>268</v>
      </c>
      <c r="E349" s="74">
        <v>232122</v>
      </c>
      <c r="F349" s="74" t="s">
        <v>269</v>
      </c>
      <c r="G349" s="74">
        <v>232138</v>
      </c>
      <c r="H349" s="74">
        <v>1</v>
      </c>
      <c r="I349" s="74"/>
      <c r="J349" s="74"/>
      <c r="K349" s="72"/>
      <c r="L349" s="74">
        <v>273</v>
      </c>
      <c r="M349" s="74">
        <v>348</v>
      </c>
      <c r="N349" s="74">
        <v>400</v>
      </c>
      <c r="O349" s="74">
        <v>315</v>
      </c>
      <c r="P349" s="74">
        <v>389</v>
      </c>
      <c r="Q349" s="74">
        <v>447</v>
      </c>
      <c r="R349" s="1"/>
      <c r="S349" s="7">
        <v>273</v>
      </c>
      <c r="T349" s="7">
        <v>348</v>
      </c>
      <c r="U349" s="5">
        <v>375</v>
      </c>
      <c r="V349" s="7">
        <v>315</v>
      </c>
      <c r="W349" s="7">
        <v>389</v>
      </c>
      <c r="X349" s="52">
        <v>424</v>
      </c>
      <c r="Y349" s="56">
        <f t="shared" si="82"/>
        <v>0</v>
      </c>
      <c r="Z349" s="7">
        <f t="shared" si="83"/>
        <v>0</v>
      </c>
      <c r="AA349" s="7">
        <f t="shared" si="84"/>
        <v>-25</v>
      </c>
      <c r="AB349" s="7">
        <f t="shared" si="85"/>
        <v>0</v>
      </c>
      <c r="AC349" s="7">
        <f t="shared" si="86"/>
        <v>0</v>
      </c>
      <c r="AD349" s="7">
        <f t="shared" si="87"/>
        <v>-23</v>
      </c>
      <c r="AI349" s="67" t="b">
        <f t="shared" si="88"/>
        <v>1</v>
      </c>
      <c r="AJ349" s="67" t="b">
        <f t="shared" si="89"/>
        <v>1</v>
      </c>
      <c r="AK349" s="67" t="b">
        <f t="shared" si="90"/>
        <v>0</v>
      </c>
      <c r="BT349" s="12"/>
      <c r="CA349" s="108"/>
    </row>
    <row r="350" spans="1:79" ht="15" hidden="1" customHeight="1" x14ac:dyDescent="0.35">
      <c r="A350" s="76">
        <v>44202</v>
      </c>
      <c r="B350" s="72" t="s">
        <v>26</v>
      </c>
      <c r="C350" s="74" t="s">
        <v>219</v>
      </c>
      <c r="D350" s="74" t="s">
        <v>154</v>
      </c>
      <c r="E350" s="74">
        <v>232121</v>
      </c>
      <c r="F350" s="74" t="s">
        <v>270</v>
      </c>
      <c r="G350" s="74">
        <v>232806</v>
      </c>
      <c r="H350" s="74">
        <v>1</v>
      </c>
      <c r="I350" s="74"/>
      <c r="J350" s="74"/>
      <c r="K350" s="72"/>
      <c r="L350" s="74">
        <v>273</v>
      </c>
      <c r="M350" s="74">
        <v>348</v>
      </c>
      <c r="N350" s="74">
        <v>400</v>
      </c>
      <c r="O350" s="74">
        <v>315</v>
      </c>
      <c r="P350" s="74">
        <v>392</v>
      </c>
      <c r="Q350" s="74">
        <v>451</v>
      </c>
      <c r="R350" s="1"/>
      <c r="S350" s="7">
        <v>273</v>
      </c>
      <c r="T350" s="7">
        <v>348</v>
      </c>
      <c r="U350" s="5">
        <v>375</v>
      </c>
      <c r="V350" s="7">
        <v>315</v>
      </c>
      <c r="W350" s="7">
        <v>392</v>
      </c>
      <c r="X350" s="52">
        <v>424</v>
      </c>
      <c r="Y350" s="56">
        <f t="shared" si="82"/>
        <v>0</v>
      </c>
      <c r="Z350" s="7">
        <f t="shared" si="83"/>
        <v>0</v>
      </c>
      <c r="AA350" s="7">
        <f t="shared" si="84"/>
        <v>-25</v>
      </c>
      <c r="AB350" s="7">
        <f t="shared" si="85"/>
        <v>0</v>
      </c>
      <c r="AC350" s="7">
        <f t="shared" si="86"/>
        <v>0</v>
      </c>
      <c r="AD350" s="7">
        <f t="shared" si="87"/>
        <v>-27</v>
      </c>
      <c r="AI350" s="67" t="b">
        <f t="shared" si="88"/>
        <v>1</v>
      </c>
      <c r="AJ350" s="67" t="b">
        <f t="shared" si="89"/>
        <v>1</v>
      </c>
      <c r="AK350" s="67" t="b">
        <f t="shared" si="90"/>
        <v>0</v>
      </c>
      <c r="BT350" s="12"/>
      <c r="CA350" s="108"/>
    </row>
    <row r="351" spans="1:79" ht="15" hidden="1" customHeight="1" x14ac:dyDescent="0.35">
      <c r="A351" s="71">
        <v>44202</v>
      </c>
      <c r="B351" s="72" t="s">
        <v>26</v>
      </c>
      <c r="C351" s="74" t="s">
        <v>220</v>
      </c>
      <c r="D351" s="74" t="s">
        <v>271</v>
      </c>
      <c r="E351" s="74">
        <v>232806</v>
      </c>
      <c r="F351" s="74" t="s">
        <v>272</v>
      </c>
      <c r="G351" s="74">
        <v>232138</v>
      </c>
      <c r="H351" s="74">
        <v>1</v>
      </c>
      <c r="I351" s="74"/>
      <c r="J351" s="74"/>
      <c r="K351" s="72"/>
      <c r="L351" s="74">
        <v>273</v>
      </c>
      <c r="M351" s="74">
        <v>348</v>
      </c>
      <c r="N351" s="74">
        <v>400</v>
      </c>
      <c r="O351" s="74">
        <v>315</v>
      </c>
      <c r="P351" s="74">
        <v>392</v>
      </c>
      <c r="Q351" s="74">
        <v>451</v>
      </c>
      <c r="R351" s="1"/>
      <c r="S351" s="7">
        <v>273</v>
      </c>
      <c r="T351" s="7">
        <v>348</v>
      </c>
      <c r="U351" s="5">
        <v>375</v>
      </c>
      <c r="V351" s="7">
        <v>315</v>
      </c>
      <c r="W351" s="7">
        <v>392</v>
      </c>
      <c r="X351" s="52">
        <v>424</v>
      </c>
      <c r="Y351" s="56">
        <f t="shared" si="82"/>
        <v>0</v>
      </c>
      <c r="Z351" s="7">
        <f t="shared" si="83"/>
        <v>0</v>
      </c>
      <c r="AA351" s="7">
        <f t="shared" si="84"/>
        <v>-25</v>
      </c>
      <c r="AB351" s="7">
        <f t="shared" si="85"/>
        <v>0</v>
      </c>
      <c r="AC351" s="7">
        <f t="shared" si="86"/>
        <v>0</v>
      </c>
      <c r="AD351" s="7">
        <f t="shared" si="87"/>
        <v>-27</v>
      </c>
      <c r="AI351" s="67" t="b">
        <f t="shared" si="88"/>
        <v>1</v>
      </c>
      <c r="AJ351" s="67" t="b">
        <f t="shared" si="89"/>
        <v>1</v>
      </c>
      <c r="AK351" s="67" t="b">
        <f t="shared" si="90"/>
        <v>0</v>
      </c>
      <c r="BT351" s="12"/>
      <c r="CA351" s="108"/>
    </row>
    <row r="352" spans="1:79" ht="15" hidden="1" customHeight="1" x14ac:dyDescent="0.35">
      <c r="A352" s="71">
        <v>44202</v>
      </c>
      <c r="B352" s="72" t="s">
        <v>26</v>
      </c>
      <c r="C352" s="74" t="s">
        <v>221</v>
      </c>
      <c r="D352" s="74" t="s">
        <v>273</v>
      </c>
      <c r="E352" s="74">
        <v>232128</v>
      </c>
      <c r="F352" s="74" t="s">
        <v>274</v>
      </c>
      <c r="G352" s="74">
        <v>232133</v>
      </c>
      <c r="H352" s="74">
        <v>1</v>
      </c>
      <c r="I352" s="74"/>
      <c r="J352" s="74"/>
      <c r="K352" s="72"/>
      <c r="L352" s="74">
        <v>273</v>
      </c>
      <c r="M352" s="74">
        <v>355</v>
      </c>
      <c r="N352" s="74">
        <v>385</v>
      </c>
      <c r="O352" s="74">
        <v>315</v>
      </c>
      <c r="P352" s="74">
        <v>381</v>
      </c>
      <c r="Q352" s="74">
        <v>438</v>
      </c>
      <c r="R352" s="1"/>
      <c r="S352" s="7">
        <v>273</v>
      </c>
      <c r="T352" s="5">
        <v>348</v>
      </c>
      <c r="U352" s="5">
        <v>375</v>
      </c>
      <c r="V352" s="7">
        <v>315</v>
      </c>
      <c r="W352" s="63">
        <v>389</v>
      </c>
      <c r="X352" s="52">
        <v>424</v>
      </c>
      <c r="Y352" s="56">
        <f t="shared" si="82"/>
        <v>0</v>
      </c>
      <c r="Z352" s="7">
        <f t="shared" si="83"/>
        <v>-7</v>
      </c>
      <c r="AA352" s="7">
        <f t="shared" si="84"/>
        <v>-10</v>
      </c>
      <c r="AB352" s="7">
        <f t="shared" si="85"/>
        <v>0</v>
      </c>
      <c r="AC352" s="7">
        <f t="shared" si="86"/>
        <v>8</v>
      </c>
      <c r="AD352" s="7">
        <f t="shared" si="87"/>
        <v>-14</v>
      </c>
      <c r="AI352" s="67" t="b">
        <f t="shared" si="88"/>
        <v>1</v>
      </c>
      <c r="AJ352" s="67" t="b">
        <f t="shared" si="89"/>
        <v>1</v>
      </c>
      <c r="AK352" s="67" t="b">
        <f t="shared" si="90"/>
        <v>0</v>
      </c>
      <c r="BT352" s="12"/>
      <c r="CA352" s="108"/>
    </row>
    <row r="353" spans="1:79" ht="15" hidden="1" customHeight="1" x14ac:dyDescent="0.35">
      <c r="A353" s="76">
        <v>44202</v>
      </c>
      <c r="B353" s="72" t="s">
        <v>26</v>
      </c>
      <c r="C353" s="74" t="s">
        <v>222</v>
      </c>
      <c r="D353" s="74" t="s">
        <v>275</v>
      </c>
      <c r="E353" s="74">
        <v>232102</v>
      </c>
      <c r="F353" s="74" t="s">
        <v>276</v>
      </c>
      <c r="G353" s="74">
        <v>232103</v>
      </c>
      <c r="H353" s="74">
        <v>1</v>
      </c>
      <c r="I353" s="74"/>
      <c r="J353" s="74"/>
      <c r="K353" s="72"/>
      <c r="L353" s="74">
        <v>242</v>
      </c>
      <c r="M353" s="74">
        <v>242</v>
      </c>
      <c r="N353" s="74">
        <v>278</v>
      </c>
      <c r="O353" s="74">
        <v>310</v>
      </c>
      <c r="P353" s="74">
        <v>310</v>
      </c>
      <c r="Q353" s="74">
        <v>356</v>
      </c>
      <c r="R353" s="1"/>
      <c r="S353" s="5">
        <v>167</v>
      </c>
      <c r="T353" s="5">
        <v>240</v>
      </c>
      <c r="U353" s="5">
        <v>264</v>
      </c>
      <c r="V353" s="5">
        <v>230</v>
      </c>
      <c r="W353" s="5">
        <v>308</v>
      </c>
      <c r="X353" s="52">
        <v>337</v>
      </c>
      <c r="Y353" s="56">
        <f t="shared" ref="Y353:Y416" si="91">S353-L353</f>
        <v>-75</v>
      </c>
      <c r="Z353" s="7">
        <f t="shared" ref="Z353:Z416" si="92">T353-M353</f>
        <v>-2</v>
      </c>
      <c r="AA353" s="7">
        <f t="shared" ref="AA353:AA416" si="93">U353-N353</f>
        <v>-14</v>
      </c>
      <c r="AB353" s="7">
        <f t="shared" ref="AB353:AB416" si="94">V353-O353</f>
        <v>-80</v>
      </c>
      <c r="AC353" s="7">
        <f t="shared" ref="AC353:AC416" si="95">W353-P353</f>
        <v>-2</v>
      </c>
      <c r="AD353" s="7">
        <f t="shared" ref="AD353:AD416" si="96">X353-Q353</f>
        <v>-19</v>
      </c>
      <c r="AI353" s="67" t="b">
        <f t="shared" si="88"/>
        <v>1</v>
      </c>
      <c r="AJ353" s="67" t="b">
        <f t="shared" si="89"/>
        <v>1</v>
      </c>
      <c r="AK353" s="67" t="b">
        <f t="shared" si="90"/>
        <v>0</v>
      </c>
      <c r="BT353" s="12"/>
      <c r="CA353" s="108"/>
    </row>
    <row r="354" spans="1:79" ht="15" hidden="1" customHeight="1" x14ac:dyDescent="0.35">
      <c r="A354" s="71">
        <v>44202</v>
      </c>
      <c r="B354" s="72" t="s">
        <v>26</v>
      </c>
      <c r="C354" s="74" t="s">
        <v>223</v>
      </c>
      <c r="D354" s="74" t="s">
        <v>260</v>
      </c>
      <c r="E354" s="74">
        <v>232132</v>
      </c>
      <c r="F354" s="74" t="s">
        <v>277</v>
      </c>
      <c r="G354" s="74">
        <v>232131</v>
      </c>
      <c r="H354" s="74">
        <v>2</v>
      </c>
      <c r="I354" s="77"/>
      <c r="J354" s="74"/>
      <c r="K354" s="72"/>
      <c r="L354" s="74">
        <v>273</v>
      </c>
      <c r="M354" s="74">
        <v>348</v>
      </c>
      <c r="N354" s="74">
        <v>400</v>
      </c>
      <c r="O354" s="74">
        <v>315</v>
      </c>
      <c r="P354" s="74">
        <v>389</v>
      </c>
      <c r="Q354" s="74">
        <v>447</v>
      </c>
      <c r="R354" s="1"/>
      <c r="S354" s="7">
        <v>273</v>
      </c>
      <c r="T354" s="7">
        <v>348</v>
      </c>
      <c r="U354" s="5">
        <v>375</v>
      </c>
      <c r="V354" s="7">
        <v>315</v>
      </c>
      <c r="W354" s="7">
        <v>389</v>
      </c>
      <c r="X354" s="52">
        <v>424</v>
      </c>
      <c r="Y354" s="56">
        <f t="shared" si="91"/>
        <v>0</v>
      </c>
      <c r="Z354" s="7">
        <f t="shared" si="92"/>
        <v>0</v>
      </c>
      <c r="AA354" s="7">
        <f t="shared" si="93"/>
        <v>-25</v>
      </c>
      <c r="AB354" s="7">
        <f t="shared" si="94"/>
        <v>0</v>
      </c>
      <c r="AC354" s="7">
        <f t="shared" si="95"/>
        <v>0</v>
      </c>
      <c r="AD354" s="7">
        <f t="shared" si="96"/>
        <v>-23</v>
      </c>
      <c r="AI354" s="67" t="b">
        <f t="shared" ref="AI354:AI417" si="97">(U354/T354)&gt;=1.03</f>
        <v>1</v>
      </c>
      <c r="AJ354" s="67" t="b">
        <f t="shared" ref="AJ354:AJ417" si="98">(X354/W354)&gt;=1.03</f>
        <v>1</v>
      </c>
      <c r="AK354" s="67" t="b">
        <f t="shared" ref="AK354:AK417" si="99">OR(NOT(AI354),NOT(AJ354))</f>
        <v>0</v>
      </c>
      <c r="BT354" s="12"/>
      <c r="CA354" s="108"/>
    </row>
    <row r="355" spans="1:79" ht="15" hidden="1" customHeight="1" x14ac:dyDescent="0.35">
      <c r="A355" s="76">
        <v>44202</v>
      </c>
      <c r="B355" s="72" t="s">
        <v>26</v>
      </c>
      <c r="C355" s="74" t="s">
        <v>224</v>
      </c>
      <c r="D355" s="74" t="s">
        <v>278</v>
      </c>
      <c r="E355" s="78">
        <v>232131</v>
      </c>
      <c r="F355" s="74" t="s">
        <v>279</v>
      </c>
      <c r="G355" s="78">
        <v>232128</v>
      </c>
      <c r="H355" s="74">
        <v>1</v>
      </c>
      <c r="I355" s="74"/>
      <c r="J355" s="74"/>
      <c r="K355" s="72"/>
      <c r="L355" s="74">
        <v>171</v>
      </c>
      <c r="M355" s="74">
        <v>226</v>
      </c>
      <c r="N355" s="74">
        <v>260</v>
      </c>
      <c r="O355" s="74">
        <v>197</v>
      </c>
      <c r="P355" s="74">
        <v>255</v>
      </c>
      <c r="Q355" s="74">
        <v>293</v>
      </c>
      <c r="R355" s="1"/>
      <c r="S355" s="7">
        <v>171</v>
      </c>
      <c r="T355" s="7">
        <v>226</v>
      </c>
      <c r="U355" s="5">
        <v>234</v>
      </c>
      <c r="V355" s="63">
        <v>198</v>
      </c>
      <c r="W355" s="7">
        <v>255</v>
      </c>
      <c r="X355" s="52">
        <v>266</v>
      </c>
      <c r="Y355" s="56">
        <f t="shared" si="91"/>
        <v>0</v>
      </c>
      <c r="Z355" s="7">
        <f t="shared" si="92"/>
        <v>0</v>
      </c>
      <c r="AA355" s="7">
        <f t="shared" si="93"/>
        <v>-26</v>
      </c>
      <c r="AB355" s="7">
        <f t="shared" si="94"/>
        <v>1</v>
      </c>
      <c r="AC355" s="7">
        <f t="shared" si="95"/>
        <v>0</v>
      </c>
      <c r="AD355" s="7">
        <f t="shared" si="96"/>
        <v>-27</v>
      </c>
      <c r="AI355" s="67" t="b">
        <f t="shared" si="97"/>
        <v>1</v>
      </c>
      <c r="AJ355" s="67" t="b">
        <f t="shared" si="98"/>
        <v>1</v>
      </c>
      <c r="AK355" s="67" t="b">
        <f t="shared" si="99"/>
        <v>0</v>
      </c>
      <c r="BT355" s="12"/>
      <c r="CA355" s="108"/>
    </row>
    <row r="356" spans="1:79" ht="15" hidden="1" customHeight="1" x14ac:dyDescent="0.35">
      <c r="A356" s="71">
        <v>44202</v>
      </c>
      <c r="B356" s="72" t="s">
        <v>26</v>
      </c>
      <c r="C356" s="74" t="s">
        <v>225</v>
      </c>
      <c r="D356" s="74" t="s">
        <v>253</v>
      </c>
      <c r="E356" s="74">
        <v>232110</v>
      </c>
      <c r="F356" s="74" t="s">
        <v>280</v>
      </c>
      <c r="G356" s="74">
        <v>232802</v>
      </c>
      <c r="H356" s="74">
        <v>1</v>
      </c>
      <c r="I356" s="74"/>
      <c r="J356" s="74"/>
      <c r="K356" s="72"/>
      <c r="L356" s="74">
        <v>275</v>
      </c>
      <c r="M356" s="74">
        <v>350</v>
      </c>
      <c r="N356" s="74">
        <v>403</v>
      </c>
      <c r="O356" s="74">
        <v>317</v>
      </c>
      <c r="P356" s="74">
        <v>394</v>
      </c>
      <c r="Q356" s="74">
        <v>453</v>
      </c>
      <c r="R356" s="1"/>
      <c r="S356" s="5">
        <v>273</v>
      </c>
      <c r="T356" s="5">
        <v>347</v>
      </c>
      <c r="U356" s="5">
        <v>373</v>
      </c>
      <c r="V356" s="5">
        <v>315</v>
      </c>
      <c r="W356" s="5">
        <v>389</v>
      </c>
      <c r="X356" s="52">
        <v>423</v>
      </c>
      <c r="Y356" s="56">
        <f t="shared" si="91"/>
        <v>-2</v>
      </c>
      <c r="Z356" s="7">
        <f t="shared" si="92"/>
        <v>-3</v>
      </c>
      <c r="AA356" s="7">
        <f t="shared" si="93"/>
        <v>-30</v>
      </c>
      <c r="AB356" s="7">
        <f t="shared" si="94"/>
        <v>-2</v>
      </c>
      <c r="AC356" s="7">
        <f t="shared" si="95"/>
        <v>-5</v>
      </c>
      <c r="AD356" s="7">
        <f t="shared" si="96"/>
        <v>-30</v>
      </c>
      <c r="AI356" s="67" t="b">
        <f t="shared" si="97"/>
        <v>1</v>
      </c>
      <c r="AJ356" s="67" t="b">
        <f t="shared" si="98"/>
        <v>1</v>
      </c>
      <c r="AK356" s="67" t="b">
        <f t="shared" si="99"/>
        <v>0</v>
      </c>
      <c r="BT356" s="12"/>
      <c r="CA356" s="108"/>
    </row>
    <row r="357" spans="1:79" ht="15" hidden="1" customHeight="1" x14ac:dyDescent="0.35">
      <c r="A357" s="76">
        <v>44202</v>
      </c>
      <c r="B357" s="72" t="s">
        <v>26</v>
      </c>
      <c r="C357" s="74" t="s">
        <v>226</v>
      </c>
      <c r="D357" s="74" t="s">
        <v>281</v>
      </c>
      <c r="E357" s="74">
        <v>232802</v>
      </c>
      <c r="F357" s="74" t="s">
        <v>195</v>
      </c>
      <c r="G357" s="74">
        <v>232109</v>
      </c>
      <c r="H357" s="74">
        <v>1</v>
      </c>
      <c r="I357" s="74"/>
      <c r="J357" s="74"/>
      <c r="K357" s="72"/>
      <c r="L357" s="74">
        <v>275</v>
      </c>
      <c r="M357" s="74">
        <v>350</v>
      </c>
      <c r="N357" s="74">
        <v>403</v>
      </c>
      <c r="O357" s="74">
        <v>317</v>
      </c>
      <c r="P357" s="74">
        <v>394</v>
      </c>
      <c r="Q357" s="74">
        <v>453</v>
      </c>
      <c r="R357" s="1"/>
      <c r="S357" s="5">
        <v>273</v>
      </c>
      <c r="T357" s="5">
        <v>347</v>
      </c>
      <c r="U357" s="5">
        <v>373</v>
      </c>
      <c r="V357" s="5">
        <v>315</v>
      </c>
      <c r="W357" s="5">
        <v>391</v>
      </c>
      <c r="X357" s="52">
        <v>423</v>
      </c>
      <c r="Y357" s="56">
        <f t="shared" si="91"/>
        <v>-2</v>
      </c>
      <c r="Z357" s="7">
        <f t="shared" si="92"/>
        <v>-3</v>
      </c>
      <c r="AA357" s="7">
        <f t="shared" si="93"/>
        <v>-30</v>
      </c>
      <c r="AB357" s="7">
        <f t="shared" si="94"/>
        <v>-2</v>
      </c>
      <c r="AC357" s="7">
        <f t="shared" si="95"/>
        <v>-3</v>
      </c>
      <c r="AD357" s="7">
        <f t="shared" si="96"/>
        <v>-30</v>
      </c>
      <c r="AI357" s="67" t="b">
        <f t="shared" si="97"/>
        <v>1</v>
      </c>
      <c r="AJ357" s="67" t="b">
        <f t="shared" si="98"/>
        <v>1</v>
      </c>
      <c r="AK357" s="67" t="b">
        <f t="shared" si="99"/>
        <v>0</v>
      </c>
      <c r="BT357" s="12"/>
      <c r="CA357" s="108"/>
    </row>
    <row r="358" spans="1:79" ht="15" hidden="1" customHeight="1" x14ac:dyDescent="0.35">
      <c r="A358" s="71">
        <v>44202</v>
      </c>
      <c r="B358" s="72" t="s">
        <v>26</v>
      </c>
      <c r="C358" s="74" t="s">
        <v>227</v>
      </c>
      <c r="D358" s="74" t="s">
        <v>282</v>
      </c>
      <c r="E358" s="74">
        <v>232114</v>
      </c>
      <c r="F358" s="74" t="s">
        <v>183</v>
      </c>
      <c r="G358" s="74">
        <v>232118</v>
      </c>
      <c r="H358" s="74">
        <v>1</v>
      </c>
      <c r="I358" s="74"/>
      <c r="J358" s="74"/>
      <c r="K358" s="72"/>
      <c r="L358" s="74">
        <v>242</v>
      </c>
      <c r="M358" s="74">
        <v>257</v>
      </c>
      <c r="N358" s="74">
        <v>296</v>
      </c>
      <c r="O358" s="74">
        <v>286</v>
      </c>
      <c r="P358" s="74">
        <v>286</v>
      </c>
      <c r="Q358" s="74">
        <v>300</v>
      </c>
      <c r="R358" s="1"/>
      <c r="S358" s="5">
        <v>183</v>
      </c>
      <c r="T358" s="5">
        <v>247</v>
      </c>
      <c r="U358" s="5">
        <v>284</v>
      </c>
      <c r="V358" s="5">
        <v>220</v>
      </c>
      <c r="W358" s="7">
        <v>286</v>
      </c>
      <c r="X358" s="49">
        <v>300</v>
      </c>
      <c r="Y358" s="56">
        <f t="shared" si="91"/>
        <v>-59</v>
      </c>
      <c r="Z358" s="7">
        <f t="shared" si="92"/>
        <v>-10</v>
      </c>
      <c r="AA358" s="7">
        <f t="shared" si="93"/>
        <v>-12</v>
      </c>
      <c r="AB358" s="7">
        <f t="shared" si="94"/>
        <v>-66</v>
      </c>
      <c r="AC358" s="7">
        <f t="shared" si="95"/>
        <v>0</v>
      </c>
      <c r="AD358" s="7">
        <f t="shared" si="96"/>
        <v>0</v>
      </c>
      <c r="AI358" s="67" t="b">
        <f t="shared" si="97"/>
        <v>1</v>
      </c>
      <c r="AJ358" s="67" t="b">
        <f t="shared" si="98"/>
        <v>1</v>
      </c>
      <c r="AK358" s="67" t="b">
        <f t="shared" si="99"/>
        <v>0</v>
      </c>
      <c r="BT358" s="12"/>
      <c r="CA358" s="108"/>
    </row>
    <row r="359" spans="1:79" ht="15" hidden="1" customHeight="1" x14ac:dyDescent="0.35">
      <c r="A359" s="71">
        <v>44202</v>
      </c>
      <c r="B359" s="72" t="s">
        <v>26</v>
      </c>
      <c r="C359" s="74" t="s">
        <v>228</v>
      </c>
      <c r="D359" s="74" t="s">
        <v>28</v>
      </c>
      <c r="E359" s="74">
        <v>232127</v>
      </c>
      <c r="F359" s="74" t="s">
        <v>279</v>
      </c>
      <c r="G359" s="74">
        <v>232128</v>
      </c>
      <c r="H359" s="74">
        <v>1</v>
      </c>
      <c r="I359" s="74"/>
      <c r="J359" s="74"/>
      <c r="K359" s="72"/>
      <c r="L359" s="74">
        <v>158</v>
      </c>
      <c r="M359" s="74">
        <v>158</v>
      </c>
      <c r="N359" s="74">
        <v>182</v>
      </c>
      <c r="O359" s="74">
        <v>192</v>
      </c>
      <c r="P359" s="74">
        <v>202</v>
      </c>
      <c r="Q359" s="74">
        <v>233</v>
      </c>
      <c r="R359" s="1"/>
      <c r="S359" s="63">
        <v>171</v>
      </c>
      <c r="T359" s="63">
        <v>220</v>
      </c>
      <c r="U359" s="63">
        <v>231</v>
      </c>
      <c r="V359" s="63">
        <v>196</v>
      </c>
      <c r="W359" s="63">
        <v>220</v>
      </c>
      <c r="X359" s="52">
        <v>231</v>
      </c>
      <c r="Y359" s="56">
        <f t="shared" si="91"/>
        <v>13</v>
      </c>
      <c r="Z359" s="7">
        <f t="shared" si="92"/>
        <v>62</v>
      </c>
      <c r="AA359" s="7">
        <f t="shared" si="93"/>
        <v>49</v>
      </c>
      <c r="AB359" s="7">
        <f t="shared" si="94"/>
        <v>4</v>
      </c>
      <c r="AC359" s="7">
        <f t="shared" si="95"/>
        <v>18</v>
      </c>
      <c r="AD359" s="7">
        <f t="shared" si="96"/>
        <v>-2</v>
      </c>
      <c r="AI359" s="67" t="b">
        <f t="shared" si="97"/>
        <v>1</v>
      </c>
      <c r="AJ359" s="67" t="b">
        <f t="shared" si="98"/>
        <v>1</v>
      </c>
      <c r="AK359" s="67" t="b">
        <f t="shared" si="99"/>
        <v>0</v>
      </c>
      <c r="BT359" s="12"/>
      <c r="CA359" s="108"/>
    </row>
    <row r="360" spans="1:79" ht="15" hidden="1" customHeight="1" x14ac:dyDescent="0.35">
      <c r="A360" s="71">
        <v>44200</v>
      </c>
      <c r="B360" s="72" t="s">
        <v>26</v>
      </c>
      <c r="C360" s="74" t="s">
        <v>229</v>
      </c>
      <c r="D360" s="74" t="s">
        <v>275</v>
      </c>
      <c r="E360" s="74">
        <v>232102</v>
      </c>
      <c r="F360" s="74" t="s">
        <v>285</v>
      </c>
      <c r="G360" s="74">
        <v>232101</v>
      </c>
      <c r="H360" s="74">
        <v>1</v>
      </c>
      <c r="I360" s="74"/>
      <c r="J360" s="74"/>
      <c r="K360" s="72"/>
      <c r="L360" s="74">
        <v>167</v>
      </c>
      <c r="M360" s="74">
        <v>241</v>
      </c>
      <c r="N360" s="74">
        <v>277</v>
      </c>
      <c r="O360" s="74">
        <v>231</v>
      </c>
      <c r="P360" s="74">
        <v>309</v>
      </c>
      <c r="Q360" s="74">
        <v>356</v>
      </c>
      <c r="R360" s="1"/>
      <c r="S360" s="7">
        <v>167</v>
      </c>
      <c r="T360" s="5">
        <v>240</v>
      </c>
      <c r="U360" s="5">
        <v>264</v>
      </c>
      <c r="V360" s="5">
        <v>230</v>
      </c>
      <c r="W360" s="5">
        <v>308</v>
      </c>
      <c r="X360" s="52">
        <v>337</v>
      </c>
      <c r="Y360" s="56">
        <f t="shared" si="91"/>
        <v>0</v>
      </c>
      <c r="Z360" s="7">
        <f t="shared" si="92"/>
        <v>-1</v>
      </c>
      <c r="AA360" s="7">
        <f t="shared" si="93"/>
        <v>-13</v>
      </c>
      <c r="AB360" s="7">
        <f t="shared" si="94"/>
        <v>-1</v>
      </c>
      <c r="AC360" s="7">
        <f t="shared" si="95"/>
        <v>-1</v>
      </c>
      <c r="AD360" s="7">
        <f t="shared" si="96"/>
        <v>-19</v>
      </c>
      <c r="AI360" s="67" t="b">
        <f t="shared" si="97"/>
        <v>1</v>
      </c>
      <c r="AJ360" s="67" t="b">
        <f t="shared" si="98"/>
        <v>1</v>
      </c>
      <c r="AK360" s="67" t="b">
        <f t="shared" si="99"/>
        <v>0</v>
      </c>
      <c r="BT360" s="12"/>
      <c r="CA360" s="108"/>
    </row>
    <row r="361" spans="1:79" ht="15" hidden="1" customHeight="1" x14ac:dyDescent="0.35">
      <c r="A361" s="71">
        <v>44200</v>
      </c>
      <c r="B361" s="72" t="s">
        <v>26</v>
      </c>
      <c r="C361" s="74" t="s">
        <v>230</v>
      </c>
      <c r="D361" s="74" t="s">
        <v>189</v>
      </c>
      <c r="E361" s="74">
        <v>231124</v>
      </c>
      <c r="F361" s="74" t="s">
        <v>32</v>
      </c>
      <c r="G361" s="74">
        <v>231123</v>
      </c>
      <c r="H361" s="74">
        <v>1</v>
      </c>
      <c r="I361" s="74"/>
      <c r="J361" s="74"/>
      <c r="K361" s="72"/>
      <c r="L361" s="74">
        <v>390</v>
      </c>
      <c r="M361" s="74">
        <v>482</v>
      </c>
      <c r="N361" s="74">
        <v>555</v>
      </c>
      <c r="O361" s="74">
        <v>449</v>
      </c>
      <c r="P361" s="74">
        <v>543</v>
      </c>
      <c r="Q361" s="74">
        <v>602</v>
      </c>
      <c r="R361" s="1"/>
      <c r="S361" s="5">
        <v>192</v>
      </c>
      <c r="T361" s="5">
        <v>271</v>
      </c>
      <c r="U361" s="5">
        <v>312</v>
      </c>
      <c r="V361" s="5">
        <v>231</v>
      </c>
      <c r="W361" s="5">
        <v>317</v>
      </c>
      <c r="X361" s="52">
        <v>365</v>
      </c>
      <c r="Y361" s="56">
        <f t="shared" si="91"/>
        <v>-198</v>
      </c>
      <c r="Z361" s="7">
        <f t="shared" si="92"/>
        <v>-211</v>
      </c>
      <c r="AA361" s="7">
        <f t="shared" si="93"/>
        <v>-243</v>
      </c>
      <c r="AB361" s="7">
        <f t="shared" si="94"/>
        <v>-218</v>
      </c>
      <c r="AC361" s="7">
        <f t="shared" si="95"/>
        <v>-226</v>
      </c>
      <c r="AD361" s="7">
        <f t="shared" si="96"/>
        <v>-237</v>
      </c>
      <c r="AI361" s="67" t="b">
        <f t="shared" si="97"/>
        <v>1</v>
      </c>
      <c r="AJ361" s="67" t="b">
        <f t="shared" si="98"/>
        <v>1</v>
      </c>
      <c r="AK361" s="67" t="b">
        <f t="shared" si="99"/>
        <v>0</v>
      </c>
      <c r="BT361" s="12"/>
      <c r="CA361" s="108"/>
    </row>
    <row r="362" spans="1:79" ht="15" hidden="1" customHeight="1" x14ac:dyDescent="0.35">
      <c r="A362" s="71">
        <v>44200</v>
      </c>
      <c r="B362" s="72" t="s">
        <v>26</v>
      </c>
      <c r="C362" s="74" t="s">
        <v>231</v>
      </c>
      <c r="D362" s="74" t="s">
        <v>158</v>
      </c>
      <c r="E362" s="74">
        <v>231118</v>
      </c>
      <c r="F362" s="74" t="s">
        <v>289</v>
      </c>
      <c r="G362" s="74">
        <v>231814</v>
      </c>
      <c r="H362" s="74">
        <v>1</v>
      </c>
      <c r="I362" s="74"/>
      <c r="J362" s="74"/>
      <c r="K362" s="72"/>
      <c r="L362" s="74">
        <v>275</v>
      </c>
      <c r="M362" s="74">
        <v>350</v>
      </c>
      <c r="N362" s="74">
        <v>403</v>
      </c>
      <c r="O362" s="74">
        <v>317</v>
      </c>
      <c r="P362" s="74">
        <v>394</v>
      </c>
      <c r="Q362" s="74">
        <v>453</v>
      </c>
      <c r="R362" s="1"/>
      <c r="S362" s="5">
        <v>272</v>
      </c>
      <c r="T362" s="5">
        <v>347</v>
      </c>
      <c r="U362" s="5">
        <v>373</v>
      </c>
      <c r="V362" s="5">
        <v>314</v>
      </c>
      <c r="W362" s="5">
        <v>389</v>
      </c>
      <c r="X362" s="52">
        <v>422</v>
      </c>
      <c r="Y362" s="56">
        <f t="shared" si="91"/>
        <v>-3</v>
      </c>
      <c r="Z362" s="7">
        <f t="shared" si="92"/>
        <v>-3</v>
      </c>
      <c r="AA362" s="7">
        <f t="shared" si="93"/>
        <v>-30</v>
      </c>
      <c r="AB362" s="7">
        <f t="shared" si="94"/>
        <v>-3</v>
      </c>
      <c r="AC362" s="7">
        <f t="shared" si="95"/>
        <v>-5</v>
      </c>
      <c r="AD362" s="7">
        <f t="shared" si="96"/>
        <v>-31</v>
      </c>
      <c r="AI362" s="67" t="b">
        <f t="shared" si="97"/>
        <v>1</v>
      </c>
      <c r="AJ362" s="67" t="b">
        <f t="shared" si="98"/>
        <v>1</v>
      </c>
      <c r="AK362" s="67" t="b">
        <f t="shared" si="99"/>
        <v>0</v>
      </c>
      <c r="BT362" s="12"/>
      <c r="CA362" s="108"/>
    </row>
    <row r="363" spans="1:79" ht="15" hidden="1" customHeight="1" x14ac:dyDescent="0.35">
      <c r="A363" s="71">
        <v>44200</v>
      </c>
      <c r="B363" s="72" t="s">
        <v>26</v>
      </c>
      <c r="C363" s="74" t="s">
        <v>232</v>
      </c>
      <c r="D363" s="74" t="s">
        <v>289</v>
      </c>
      <c r="E363" s="74">
        <v>231814</v>
      </c>
      <c r="F363" s="74" t="s">
        <v>290</v>
      </c>
      <c r="G363" s="74">
        <v>231121</v>
      </c>
      <c r="H363" s="74">
        <v>1</v>
      </c>
      <c r="I363" s="74"/>
      <c r="J363" s="74"/>
      <c r="K363" s="72"/>
      <c r="L363" s="74">
        <v>275</v>
      </c>
      <c r="M363" s="74">
        <v>350</v>
      </c>
      <c r="N363" s="74">
        <v>403</v>
      </c>
      <c r="O363" s="74">
        <v>317</v>
      </c>
      <c r="P363" s="74">
        <v>394</v>
      </c>
      <c r="Q363" s="74">
        <v>453</v>
      </c>
      <c r="R363" s="1"/>
      <c r="S363" s="5">
        <v>272</v>
      </c>
      <c r="T363" s="5">
        <v>347</v>
      </c>
      <c r="U363" s="5">
        <v>373</v>
      </c>
      <c r="V363" s="5">
        <v>314</v>
      </c>
      <c r="W363" s="5">
        <v>389</v>
      </c>
      <c r="X363" s="52">
        <v>422</v>
      </c>
      <c r="Y363" s="56">
        <f t="shared" si="91"/>
        <v>-3</v>
      </c>
      <c r="Z363" s="7">
        <f t="shared" si="92"/>
        <v>-3</v>
      </c>
      <c r="AA363" s="7">
        <f t="shared" si="93"/>
        <v>-30</v>
      </c>
      <c r="AB363" s="7">
        <f t="shared" si="94"/>
        <v>-3</v>
      </c>
      <c r="AC363" s="7">
        <f t="shared" si="95"/>
        <v>-5</v>
      </c>
      <c r="AD363" s="7">
        <f t="shared" si="96"/>
        <v>-31</v>
      </c>
      <c r="AI363" s="67" t="b">
        <f t="shared" si="97"/>
        <v>1</v>
      </c>
      <c r="AJ363" s="67" t="b">
        <f t="shared" si="98"/>
        <v>1</v>
      </c>
      <c r="AK363" s="67" t="b">
        <f t="shared" si="99"/>
        <v>0</v>
      </c>
      <c r="BT363" s="12"/>
      <c r="CA363" s="108"/>
    </row>
    <row r="364" spans="1:79" ht="15" hidden="1" customHeight="1" x14ac:dyDescent="0.35">
      <c r="A364" s="71">
        <v>44200</v>
      </c>
      <c r="B364" s="72" t="s">
        <v>26</v>
      </c>
      <c r="C364" s="74" t="s">
        <v>233</v>
      </c>
      <c r="D364" s="74" t="s">
        <v>290</v>
      </c>
      <c r="E364" s="74">
        <v>231121</v>
      </c>
      <c r="F364" s="74" t="s">
        <v>191</v>
      </c>
      <c r="G364" s="74">
        <v>231127</v>
      </c>
      <c r="H364" s="74">
        <v>1</v>
      </c>
      <c r="I364" s="74"/>
      <c r="J364" s="74"/>
      <c r="K364" s="72"/>
      <c r="L364" s="74">
        <v>273</v>
      </c>
      <c r="M364" s="74">
        <v>348</v>
      </c>
      <c r="N364" s="74">
        <v>375</v>
      </c>
      <c r="O364" s="74">
        <v>315</v>
      </c>
      <c r="P364" s="74">
        <v>389</v>
      </c>
      <c r="Q364" s="74">
        <v>424</v>
      </c>
      <c r="R364" s="1"/>
      <c r="S364" s="5">
        <v>272</v>
      </c>
      <c r="T364" s="5">
        <v>347</v>
      </c>
      <c r="U364" s="5">
        <v>373</v>
      </c>
      <c r="V364" s="5">
        <v>314</v>
      </c>
      <c r="W364" s="7">
        <v>389</v>
      </c>
      <c r="X364" s="52">
        <v>422</v>
      </c>
      <c r="Y364" s="56">
        <f t="shared" si="91"/>
        <v>-1</v>
      </c>
      <c r="Z364" s="7">
        <f t="shared" si="92"/>
        <v>-1</v>
      </c>
      <c r="AA364" s="7">
        <f t="shared" si="93"/>
        <v>-2</v>
      </c>
      <c r="AB364" s="7">
        <f t="shared" si="94"/>
        <v>-1</v>
      </c>
      <c r="AC364" s="7">
        <f t="shared" si="95"/>
        <v>0</v>
      </c>
      <c r="AD364" s="7">
        <f t="shared" si="96"/>
        <v>-2</v>
      </c>
      <c r="AI364" s="67" t="b">
        <f t="shared" si="97"/>
        <v>1</v>
      </c>
      <c r="AJ364" s="67" t="b">
        <f t="shared" si="98"/>
        <v>1</v>
      </c>
      <c r="AK364" s="67" t="b">
        <f t="shared" si="99"/>
        <v>0</v>
      </c>
      <c r="BT364" s="12"/>
      <c r="CA364" s="108"/>
    </row>
    <row r="365" spans="1:79" ht="15" hidden="1" customHeight="1" x14ac:dyDescent="0.35">
      <c r="A365" s="71">
        <v>44200</v>
      </c>
      <c r="B365" s="72" t="s">
        <v>26</v>
      </c>
      <c r="C365" s="74" t="s">
        <v>234</v>
      </c>
      <c r="D365" s="74" t="s">
        <v>194</v>
      </c>
      <c r="E365" s="74">
        <v>231112</v>
      </c>
      <c r="F365" s="74" t="s">
        <v>158</v>
      </c>
      <c r="G365" s="74">
        <v>231118</v>
      </c>
      <c r="H365" s="74">
        <v>1</v>
      </c>
      <c r="I365" s="74"/>
      <c r="J365" s="74"/>
      <c r="K365" s="72"/>
      <c r="L365" s="74">
        <v>273</v>
      </c>
      <c r="M365" s="74">
        <v>346</v>
      </c>
      <c r="N365" s="74">
        <v>398</v>
      </c>
      <c r="O365" s="74">
        <v>314</v>
      </c>
      <c r="P365" s="74">
        <v>390</v>
      </c>
      <c r="Q365" s="74">
        <v>449</v>
      </c>
      <c r="R365" s="1"/>
      <c r="S365" s="7">
        <v>273</v>
      </c>
      <c r="T365" s="63">
        <v>347</v>
      </c>
      <c r="U365" s="5">
        <v>377</v>
      </c>
      <c r="V365" s="5">
        <v>312</v>
      </c>
      <c r="W365" s="5">
        <v>389</v>
      </c>
      <c r="X365" s="52">
        <v>427</v>
      </c>
      <c r="Y365" s="56">
        <f t="shared" si="91"/>
        <v>0</v>
      </c>
      <c r="Z365" s="7">
        <f t="shared" si="92"/>
        <v>1</v>
      </c>
      <c r="AA365" s="7">
        <f t="shared" si="93"/>
        <v>-21</v>
      </c>
      <c r="AB365" s="7">
        <f t="shared" si="94"/>
        <v>-2</v>
      </c>
      <c r="AC365" s="7">
        <f t="shared" si="95"/>
        <v>-1</v>
      </c>
      <c r="AD365" s="7">
        <f t="shared" si="96"/>
        <v>-22</v>
      </c>
      <c r="AI365" s="67" t="b">
        <f t="shared" si="97"/>
        <v>1</v>
      </c>
      <c r="AJ365" s="67" t="b">
        <f t="shared" si="98"/>
        <v>1</v>
      </c>
      <c r="AK365" s="67" t="b">
        <f t="shared" si="99"/>
        <v>0</v>
      </c>
      <c r="BT365" s="12"/>
      <c r="CA365" s="108"/>
    </row>
    <row r="366" spans="1:79" ht="15" hidden="1" customHeight="1" x14ac:dyDescent="0.35">
      <c r="A366" s="71">
        <v>44200</v>
      </c>
      <c r="B366" s="72" t="s">
        <v>26</v>
      </c>
      <c r="C366" s="74" t="s">
        <v>235</v>
      </c>
      <c r="D366" s="74" t="s">
        <v>32</v>
      </c>
      <c r="E366" s="74">
        <v>231123</v>
      </c>
      <c r="F366" s="74" t="s">
        <v>196</v>
      </c>
      <c r="G366" s="74">
        <v>231125</v>
      </c>
      <c r="H366" s="74">
        <v>1</v>
      </c>
      <c r="I366" s="74"/>
      <c r="J366" s="74"/>
      <c r="K366" s="72"/>
      <c r="L366" s="74">
        <v>275</v>
      </c>
      <c r="M366" s="74">
        <v>350</v>
      </c>
      <c r="N366" s="74">
        <v>403</v>
      </c>
      <c r="O366" s="74">
        <v>317</v>
      </c>
      <c r="P366" s="74">
        <v>394</v>
      </c>
      <c r="Q366" s="74">
        <v>453</v>
      </c>
      <c r="R366" s="1"/>
      <c r="S366" s="5">
        <v>189</v>
      </c>
      <c r="T366" s="5">
        <v>267</v>
      </c>
      <c r="U366" s="5">
        <v>307</v>
      </c>
      <c r="V366" s="5">
        <v>227</v>
      </c>
      <c r="W366" s="5">
        <v>312</v>
      </c>
      <c r="X366" s="52">
        <v>359</v>
      </c>
      <c r="Y366" s="56">
        <f t="shared" si="91"/>
        <v>-86</v>
      </c>
      <c r="Z366" s="7">
        <f t="shared" si="92"/>
        <v>-83</v>
      </c>
      <c r="AA366" s="7">
        <f t="shared" si="93"/>
        <v>-96</v>
      </c>
      <c r="AB366" s="7">
        <f t="shared" si="94"/>
        <v>-90</v>
      </c>
      <c r="AC366" s="7">
        <f t="shared" si="95"/>
        <v>-82</v>
      </c>
      <c r="AD366" s="7">
        <f t="shared" si="96"/>
        <v>-94</v>
      </c>
      <c r="AI366" s="67" t="b">
        <f t="shared" si="97"/>
        <v>1</v>
      </c>
      <c r="AJ366" s="67" t="b">
        <f t="shared" si="98"/>
        <v>1</v>
      </c>
      <c r="AK366" s="67" t="b">
        <f t="shared" si="99"/>
        <v>0</v>
      </c>
      <c r="BT366" s="12"/>
      <c r="CA366" s="108"/>
    </row>
    <row r="367" spans="1:79" ht="15" hidden="1" customHeight="1" x14ac:dyDescent="0.35">
      <c r="A367" s="71">
        <v>44200</v>
      </c>
      <c r="B367" s="72" t="s">
        <v>26</v>
      </c>
      <c r="C367" s="74" t="s">
        <v>236</v>
      </c>
      <c r="D367" s="74" t="s">
        <v>33</v>
      </c>
      <c r="E367" s="74">
        <v>231126</v>
      </c>
      <c r="F367" s="74" t="s">
        <v>291</v>
      </c>
      <c r="G367" s="74">
        <v>231128</v>
      </c>
      <c r="H367" s="74">
        <v>1</v>
      </c>
      <c r="I367" s="74"/>
      <c r="J367" s="74"/>
      <c r="K367" s="72"/>
      <c r="L367" s="74">
        <v>273</v>
      </c>
      <c r="M367" s="74">
        <v>348</v>
      </c>
      <c r="N367" s="74">
        <v>400</v>
      </c>
      <c r="O367" s="74">
        <v>315</v>
      </c>
      <c r="P367" s="74">
        <v>392</v>
      </c>
      <c r="Q367" s="74">
        <v>451</v>
      </c>
      <c r="R367" s="1"/>
      <c r="S367" s="7">
        <v>273</v>
      </c>
      <c r="T367" s="7">
        <v>348</v>
      </c>
      <c r="U367" s="5">
        <v>375</v>
      </c>
      <c r="V367" s="7">
        <v>315</v>
      </c>
      <c r="W367" s="5">
        <v>389</v>
      </c>
      <c r="X367" s="52">
        <v>424</v>
      </c>
      <c r="Y367" s="56">
        <f t="shared" si="91"/>
        <v>0</v>
      </c>
      <c r="Z367" s="7">
        <f t="shared" si="92"/>
        <v>0</v>
      </c>
      <c r="AA367" s="7">
        <f t="shared" si="93"/>
        <v>-25</v>
      </c>
      <c r="AB367" s="7">
        <f t="shared" si="94"/>
        <v>0</v>
      </c>
      <c r="AC367" s="7">
        <f t="shared" si="95"/>
        <v>-3</v>
      </c>
      <c r="AD367" s="7">
        <f t="shared" si="96"/>
        <v>-27</v>
      </c>
      <c r="AI367" s="67" t="b">
        <f t="shared" si="97"/>
        <v>1</v>
      </c>
      <c r="AJ367" s="67" t="b">
        <f t="shared" si="98"/>
        <v>1</v>
      </c>
      <c r="AK367" s="67" t="b">
        <f t="shared" si="99"/>
        <v>0</v>
      </c>
      <c r="BT367" s="12"/>
      <c r="CA367" s="108"/>
    </row>
    <row r="368" spans="1:79" ht="15" hidden="1" customHeight="1" x14ac:dyDescent="0.35">
      <c r="A368" s="71">
        <v>44200</v>
      </c>
      <c r="B368" s="72" t="s">
        <v>26</v>
      </c>
      <c r="C368" s="74" t="s">
        <v>237</v>
      </c>
      <c r="D368" s="74" t="s">
        <v>292</v>
      </c>
      <c r="E368" s="74">
        <v>231122</v>
      </c>
      <c r="F368" s="74" t="s">
        <v>32</v>
      </c>
      <c r="G368" s="74">
        <v>231123</v>
      </c>
      <c r="H368" s="74">
        <v>1</v>
      </c>
      <c r="I368" s="74"/>
      <c r="J368" s="74"/>
      <c r="K368" s="72"/>
      <c r="L368" s="74">
        <v>390</v>
      </c>
      <c r="M368" s="74">
        <v>482</v>
      </c>
      <c r="N368" s="74">
        <v>555</v>
      </c>
      <c r="O368" s="74">
        <v>449</v>
      </c>
      <c r="P368" s="74">
        <v>543</v>
      </c>
      <c r="Q368" s="74">
        <v>625</v>
      </c>
      <c r="R368" s="1"/>
      <c r="S368" s="5">
        <v>189</v>
      </c>
      <c r="T368" s="5">
        <v>267</v>
      </c>
      <c r="U368" s="5">
        <v>307</v>
      </c>
      <c r="V368" s="5">
        <v>227</v>
      </c>
      <c r="W368" s="5">
        <v>312</v>
      </c>
      <c r="X368" s="52">
        <v>359</v>
      </c>
      <c r="Y368" s="56">
        <f t="shared" si="91"/>
        <v>-201</v>
      </c>
      <c r="Z368" s="7">
        <f t="shared" si="92"/>
        <v>-215</v>
      </c>
      <c r="AA368" s="7">
        <f t="shared" si="93"/>
        <v>-248</v>
      </c>
      <c r="AB368" s="7">
        <f t="shared" si="94"/>
        <v>-222</v>
      </c>
      <c r="AC368" s="7">
        <f t="shared" si="95"/>
        <v>-231</v>
      </c>
      <c r="AD368" s="7">
        <f t="shared" si="96"/>
        <v>-266</v>
      </c>
      <c r="AI368" s="67" t="b">
        <f t="shared" si="97"/>
        <v>1</v>
      </c>
      <c r="AJ368" s="67" t="b">
        <f t="shared" si="98"/>
        <v>1</v>
      </c>
      <c r="AK368" s="67" t="b">
        <f t="shared" si="99"/>
        <v>0</v>
      </c>
      <c r="BT368" s="12"/>
      <c r="CA368" s="108"/>
    </row>
    <row r="369" spans="1:79" ht="15" hidden="1" customHeight="1" x14ac:dyDescent="0.35">
      <c r="A369" s="71">
        <v>44200</v>
      </c>
      <c r="B369" s="72" t="s">
        <v>26</v>
      </c>
      <c r="C369" s="74" t="s">
        <v>238</v>
      </c>
      <c r="D369" s="74" t="s">
        <v>293</v>
      </c>
      <c r="E369" s="74">
        <v>231103</v>
      </c>
      <c r="F369" s="74" t="s">
        <v>287</v>
      </c>
      <c r="G369" s="74">
        <v>231109</v>
      </c>
      <c r="H369" s="74">
        <v>1</v>
      </c>
      <c r="I369" s="74"/>
      <c r="J369" s="74"/>
      <c r="K369" s="72"/>
      <c r="L369" s="74">
        <v>298</v>
      </c>
      <c r="M369" s="74">
        <v>372</v>
      </c>
      <c r="N369" s="74">
        <v>428</v>
      </c>
      <c r="O369" s="74">
        <v>357</v>
      </c>
      <c r="P369" s="74">
        <v>421</v>
      </c>
      <c r="Q369" s="74">
        <v>481</v>
      </c>
      <c r="R369" s="1"/>
      <c r="S369" s="5">
        <v>203</v>
      </c>
      <c r="T369" s="5">
        <v>277</v>
      </c>
      <c r="U369" s="5">
        <v>301</v>
      </c>
      <c r="V369" s="5">
        <v>258</v>
      </c>
      <c r="W369" s="5">
        <v>335</v>
      </c>
      <c r="X369" s="52">
        <v>366</v>
      </c>
      <c r="Y369" s="56">
        <f t="shared" si="91"/>
        <v>-95</v>
      </c>
      <c r="Z369" s="7">
        <f t="shared" si="92"/>
        <v>-95</v>
      </c>
      <c r="AA369" s="7">
        <f t="shared" si="93"/>
        <v>-127</v>
      </c>
      <c r="AB369" s="7">
        <f t="shared" si="94"/>
        <v>-99</v>
      </c>
      <c r="AC369" s="7">
        <f t="shared" si="95"/>
        <v>-86</v>
      </c>
      <c r="AD369" s="7">
        <f t="shared" si="96"/>
        <v>-115</v>
      </c>
      <c r="AI369" s="67" t="b">
        <f t="shared" si="97"/>
        <v>1</v>
      </c>
      <c r="AJ369" s="67" t="b">
        <f t="shared" si="98"/>
        <v>1</v>
      </c>
      <c r="AK369" s="67" t="b">
        <f t="shared" si="99"/>
        <v>0</v>
      </c>
      <c r="BT369" s="12"/>
      <c r="CA369" s="108"/>
    </row>
    <row r="370" spans="1:79" ht="15" hidden="1" customHeight="1" x14ac:dyDescent="0.35">
      <c r="A370" s="71">
        <v>44200</v>
      </c>
      <c r="B370" s="72" t="s">
        <v>26</v>
      </c>
      <c r="C370" s="74" t="s">
        <v>239</v>
      </c>
      <c r="D370" s="74" t="s">
        <v>293</v>
      </c>
      <c r="E370" s="74">
        <v>231103</v>
      </c>
      <c r="F370" s="74" t="s">
        <v>294</v>
      </c>
      <c r="G370" s="74">
        <v>231105</v>
      </c>
      <c r="H370" s="74">
        <v>1</v>
      </c>
      <c r="I370" s="74"/>
      <c r="J370" s="74"/>
      <c r="K370" s="72"/>
      <c r="L370" s="74">
        <v>243</v>
      </c>
      <c r="M370" s="74">
        <v>322</v>
      </c>
      <c r="N370" s="74">
        <v>370</v>
      </c>
      <c r="O370" s="74">
        <v>292</v>
      </c>
      <c r="P370" s="74">
        <v>376</v>
      </c>
      <c r="Q370" s="74">
        <v>432</v>
      </c>
      <c r="R370" s="1"/>
      <c r="S370" s="7">
        <v>243</v>
      </c>
      <c r="T370" s="5">
        <v>321</v>
      </c>
      <c r="U370" s="7">
        <v>370</v>
      </c>
      <c r="V370" s="7">
        <v>292</v>
      </c>
      <c r="W370" s="5">
        <v>375</v>
      </c>
      <c r="X370" s="49">
        <v>432</v>
      </c>
      <c r="Y370" s="56">
        <f t="shared" si="91"/>
        <v>0</v>
      </c>
      <c r="Z370" s="7">
        <f t="shared" si="92"/>
        <v>-1</v>
      </c>
      <c r="AA370" s="7">
        <f t="shared" si="93"/>
        <v>0</v>
      </c>
      <c r="AB370" s="7">
        <f t="shared" si="94"/>
        <v>0</v>
      </c>
      <c r="AC370" s="7">
        <f t="shared" si="95"/>
        <v>-1</v>
      </c>
      <c r="AD370" s="7">
        <f t="shared" si="96"/>
        <v>0</v>
      </c>
      <c r="AI370" s="67" t="b">
        <f t="shared" si="97"/>
        <v>1</v>
      </c>
      <c r="AJ370" s="67" t="b">
        <f t="shared" si="98"/>
        <v>1</v>
      </c>
      <c r="AK370" s="67" t="b">
        <f t="shared" si="99"/>
        <v>0</v>
      </c>
      <c r="BT370" s="12"/>
      <c r="CA370" s="108"/>
    </row>
    <row r="371" spans="1:79" ht="15" hidden="1" customHeight="1" x14ac:dyDescent="0.35">
      <c r="A371" s="76">
        <v>44201</v>
      </c>
      <c r="B371" s="72" t="s">
        <v>26</v>
      </c>
      <c r="C371" s="74" t="s">
        <v>240</v>
      </c>
      <c r="D371" s="74" t="s">
        <v>297</v>
      </c>
      <c r="E371" s="74">
        <v>231106</v>
      </c>
      <c r="F371" s="74" t="s">
        <v>286</v>
      </c>
      <c r="G371" s="74">
        <v>231107</v>
      </c>
      <c r="H371" s="74">
        <v>1</v>
      </c>
      <c r="I371" s="34" t="s">
        <v>298</v>
      </c>
      <c r="J371" s="34"/>
      <c r="K371" s="41"/>
      <c r="L371" s="34">
        <v>260</v>
      </c>
      <c r="M371" s="34">
        <v>308</v>
      </c>
      <c r="N371" s="34">
        <v>354</v>
      </c>
      <c r="O371" s="34">
        <v>260</v>
      </c>
      <c r="P371" s="34">
        <v>308</v>
      </c>
      <c r="Q371" s="34">
        <v>354</v>
      </c>
      <c r="R371" s="1"/>
      <c r="S371" s="5">
        <v>249</v>
      </c>
      <c r="T371" s="7">
        <v>308</v>
      </c>
      <c r="U371" s="5">
        <v>318</v>
      </c>
      <c r="V371" s="63">
        <v>271</v>
      </c>
      <c r="W371" s="63">
        <v>323</v>
      </c>
      <c r="X371" s="52">
        <v>333</v>
      </c>
      <c r="Y371" s="56">
        <f t="shared" si="91"/>
        <v>-11</v>
      </c>
      <c r="Z371" s="7">
        <f t="shared" si="92"/>
        <v>0</v>
      </c>
      <c r="AA371" s="7">
        <f t="shared" si="93"/>
        <v>-36</v>
      </c>
      <c r="AB371" s="7">
        <f t="shared" si="94"/>
        <v>11</v>
      </c>
      <c r="AC371" s="7">
        <f t="shared" si="95"/>
        <v>15</v>
      </c>
      <c r="AD371" s="7">
        <f t="shared" si="96"/>
        <v>-21</v>
      </c>
      <c r="AI371" s="67" t="b">
        <f t="shared" si="97"/>
        <v>1</v>
      </c>
      <c r="AJ371" s="67" t="b">
        <f t="shared" si="98"/>
        <v>1</v>
      </c>
      <c r="AK371" s="41" t="b">
        <f t="shared" si="99"/>
        <v>0</v>
      </c>
      <c r="BT371" s="12"/>
      <c r="CA371" s="108"/>
    </row>
    <row r="372" spans="1:79" ht="15" hidden="1" customHeight="1" x14ac:dyDescent="0.35">
      <c r="A372" s="76">
        <v>44201</v>
      </c>
      <c r="B372" s="72" t="s">
        <v>26</v>
      </c>
      <c r="C372" s="74" t="s">
        <v>241</v>
      </c>
      <c r="D372" s="74" t="s">
        <v>297</v>
      </c>
      <c r="E372" s="74">
        <v>231106</v>
      </c>
      <c r="F372" s="74" t="s">
        <v>293</v>
      </c>
      <c r="G372" s="74">
        <v>231103</v>
      </c>
      <c r="H372" s="74">
        <v>1</v>
      </c>
      <c r="I372" s="34" t="s">
        <v>298</v>
      </c>
      <c r="J372" s="34"/>
      <c r="K372" s="41"/>
      <c r="L372" s="34">
        <v>273</v>
      </c>
      <c r="M372" s="34">
        <v>335</v>
      </c>
      <c r="N372" s="34">
        <v>385</v>
      </c>
      <c r="O372" s="34">
        <v>315</v>
      </c>
      <c r="P372" s="34">
        <v>381</v>
      </c>
      <c r="Q372" s="34">
        <v>438</v>
      </c>
      <c r="R372" s="1"/>
      <c r="S372" s="5">
        <v>272</v>
      </c>
      <c r="T372" s="63">
        <v>347</v>
      </c>
      <c r="U372" s="5">
        <v>373</v>
      </c>
      <c r="V372" s="5">
        <v>314</v>
      </c>
      <c r="W372" s="63">
        <v>389</v>
      </c>
      <c r="X372" s="52">
        <v>422</v>
      </c>
      <c r="Y372" s="56">
        <f t="shared" si="91"/>
        <v>-1</v>
      </c>
      <c r="Z372" s="7">
        <f t="shared" si="92"/>
        <v>12</v>
      </c>
      <c r="AA372" s="7">
        <f t="shared" si="93"/>
        <v>-12</v>
      </c>
      <c r="AB372" s="7">
        <f t="shared" si="94"/>
        <v>-1</v>
      </c>
      <c r="AC372" s="7">
        <f t="shared" si="95"/>
        <v>8</v>
      </c>
      <c r="AD372" s="7">
        <f t="shared" si="96"/>
        <v>-16</v>
      </c>
      <c r="AI372" s="67" t="b">
        <f t="shared" si="97"/>
        <v>1</v>
      </c>
      <c r="AJ372" s="67" t="b">
        <f t="shared" si="98"/>
        <v>1</v>
      </c>
      <c r="AK372" s="67" t="b">
        <f t="shared" si="99"/>
        <v>0</v>
      </c>
      <c r="BT372" s="12"/>
      <c r="CA372" s="108"/>
    </row>
    <row r="373" spans="1:79" ht="15" hidden="1" customHeight="1" x14ac:dyDescent="0.35">
      <c r="A373" s="76">
        <v>44096</v>
      </c>
      <c r="B373" s="72" t="s">
        <v>26</v>
      </c>
      <c r="C373" s="74" t="s">
        <v>88</v>
      </c>
      <c r="D373" s="74">
        <v>230</v>
      </c>
      <c r="E373" s="74">
        <v>232006</v>
      </c>
      <c r="F373" s="74">
        <v>138</v>
      </c>
      <c r="G373" s="74">
        <v>232139</v>
      </c>
      <c r="H373" s="74">
        <v>1</v>
      </c>
      <c r="I373" s="74"/>
      <c r="J373" s="74"/>
      <c r="K373" s="72"/>
      <c r="L373" s="74">
        <v>366</v>
      </c>
      <c r="M373" s="74">
        <v>478</v>
      </c>
      <c r="N373" s="74">
        <v>549</v>
      </c>
      <c r="O373" s="74">
        <v>478</v>
      </c>
      <c r="P373" s="74">
        <v>478</v>
      </c>
      <c r="Q373" s="74">
        <v>549</v>
      </c>
      <c r="R373" s="1"/>
      <c r="S373" s="7">
        <v>366</v>
      </c>
      <c r="T373" s="7">
        <v>478</v>
      </c>
      <c r="U373" s="7">
        <v>549</v>
      </c>
      <c r="V373" s="7">
        <v>478</v>
      </c>
      <c r="W373" s="7">
        <v>478</v>
      </c>
      <c r="X373" s="49">
        <v>549</v>
      </c>
      <c r="Y373" s="56">
        <f t="shared" si="91"/>
        <v>0</v>
      </c>
      <c r="Z373" s="7">
        <f t="shared" si="92"/>
        <v>0</v>
      </c>
      <c r="AA373" s="7">
        <f t="shared" si="93"/>
        <v>0</v>
      </c>
      <c r="AB373" s="7">
        <f t="shared" si="94"/>
        <v>0</v>
      </c>
      <c r="AC373" s="7">
        <f t="shared" si="95"/>
        <v>0</v>
      </c>
      <c r="AD373" s="7">
        <f t="shared" si="96"/>
        <v>0</v>
      </c>
      <c r="AI373" s="67" t="b">
        <f t="shared" si="97"/>
        <v>1</v>
      </c>
      <c r="AJ373" s="67" t="b">
        <f t="shared" si="98"/>
        <v>1</v>
      </c>
      <c r="AK373" s="67" t="b">
        <f t="shared" si="99"/>
        <v>0</v>
      </c>
      <c r="BT373" s="12"/>
      <c r="CA373" s="108"/>
    </row>
    <row r="374" spans="1:79" ht="15" hidden="1" customHeight="1" x14ac:dyDescent="0.35">
      <c r="A374" s="76">
        <v>44096</v>
      </c>
      <c r="B374" s="72" t="s">
        <v>26</v>
      </c>
      <c r="C374" s="74" t="s">
        <v>37</v>
      </c>
      <c r="D374" s="74">
        <v>230</v>
      </c>
      <c r="E374" s="74">
        <v>232000</v>
      </c>
      <c r="F374" s="74">
        <v>138</v>
      </c>
      <c r="G374" s="74">
        <v>232103</v>
      </c>
      <c r="H374" s="74">
        <v>1</v>
      </c>
      <c r="I374" s="74"/>
      <c r="J374" s="74"/>
      <c r="K374" s="72"/>
      <c r="L374" s="74">
        <v>367</v>
      </c>
      <c r="M374" s="74">
        <v>454</v>
      </c>
      <c r="N374" s="74">
        <v>522</v>
      </c>
      <c r="O374" s="74">
        <v>481</v>
      </c>
      <c r="P374" s="74">
        <v>504</v>
      </c>
      <c r="Q374" s="74">
        <v>579</v>
      </c>
      <c r="R374" s="1"/>
      <c r="S374" s="63">
        <v>419</v>
      </c>
      <c r="T374" s="7">
        <v>454</v>
      </c>
      <c r="U374" s="7">
        <v>522</v>
      </c>
      <c r="V374" s="7">
        <v>481</v>
      </c>
      <c r="W374" s="7">
        <v>504</v>
      </c>
      <c r="X374" s="49">
        <v>579</v>
      </c>
      <c r="Y374" s="56">
        <f t="shared" si="91"/>
        <v>52</v>
      </c>
      <c r="Z374" s="7">
        <f t="shared" si="92"/>
        <v>0</v>
      </c>
      <c r="AA374" s="7">
        <f t="shared" si="93"/>
        <v>0</v>
      </c>
      <c r="AB374" s="7">
        <f t="shared" si="94"/>
        <v>0</v>
      </c>
      <c r="AC374" s="7">
        <f t="shared" si="95"/>
        <v>0</v>
      </c>
      <c r="AD374" s="7">
        <f t="shared" si="96"/>
        <v>0</v>
      </c>
      <c r="AI374" s="67" t="b">
        <f t="shared" si="97"/>
        <v>1</v>
      </c>
      <c r="AJ374" s="67" t="b">
        <f t="shared" si="98"/>
        <v>1</v>
      </c>
      <c r="AK374" s="67" t="b">
        <f t="shared" si="99"/>
        <v>0</v>
      </c>
      <c r="BT374" s="12"/>
      <c r="CA374" s="108"/>
    </row>
    <row r="375" spans="1:79" ht="15" hidden="1" customHeight="1" x14ac:dyDescent="0.35">
      <c r="A375" s="76">
        <v>44148</v>
      </c>
      <c r="B375" s="72" t="s">
        <v>44</v>
      </c>
      <c r="C375" s="74">
        <v>2314</v>
      </c>
      <c r="D375" s="74" t="s">
        <v>128</v>
      </c>
      <c r="E375" s="74">
        <v>223961</v>
      </c>
      <c r="F375" s="74" t="s">
        <v>178</v>
      </c>
      <c r="G375" s="74">
        <v>220983</v>
      </c>
      <c r="H375" s="74">
        <v>1</v>
      </c>
      <c r="I375" s="72"/>
      <c r="J375" s="72"/>
      <c r="K375" s="72"/>
      <c r="L375" s="74">
        <v>1164</v>
      </c>
      <c r="M375" s="74">
        <v>1164</v>
      </c>
      <c r="N375" s="74">
        <v>1200</v>
      </c>
      <c r="O375" s="74">
        <v>1164</v>
      </c>
      <c r="P375" s="74">
        <v>1164</v>
      </c>
      <c r="Q375" s="74">
        <v>1200</v>
      </c>
      <c r="R375" s="1"/>
      <c r="S375" s="5">
        <v>1104</v>
      </c>
      <c r="T375" s="7">
        <v>1164</v>
      </c>
      <c r="U375" s="7">
        <v>1200</v>
      </c>
      <c r="V375" s="7">
        <v>1164</v>
      </c>
      <c r="W375" s="7">
        <v>1164</v>
      </c>
      <c r="X375" s="49">
        <v>1200</v>
      </c>
      <c r="Y375" s="56">
        <f t="shared" si="91"/>
        <v>-60</v>
      </c>
      <c r="Z375" s="7">
        <f t="shared" si="92"/>
        <v>0</v>
      </c>
      <c r="AA375" s="7">
        <f t="shared" si="93"/>
        <v>0</v>
      </c>
      <c r="AB375" s="7">
        <f t="shared" si="94"/>
        <v>0</v>
      </c>
      <c r="AC375" s="7">
        <f t="shared" si="95"/>
        <v>0</v>
      </c>
      <c r="AD375" s="7">
        <f t="shared" si="96"/>
        <v>0</v>
      </c>
      <c r="AI375" s="67" t="b">
        <f t="shared" si="97"/>
        <v>1</v>
      </c>
      <c r="AJ375" s="67" t="b">
        <f t="shared" si="98"/>
        <v>1</v>
      </c>
      <c r="AK375" s="67" t="b">
        <f t="shared" si="99"/>
        <v>0</v>
      </c>
      <c r="BT375" s="12"/>
      <c r="CA375" s="108"/>
    </row>
    <row r="376" spans="1:79" ht="15" hidden="1" customHeight="1" x14ac:dyDescent="0.35">
      <c r="A376" s="76">
        <v>44148</v>
      </c>
      <c r="B376" s="72" t="s">
        <v>44</v>
      </c>
      <c r="C376" s="74">
        <v>2334</v>
      </c>
      <c r="D376" s="74" t="s">
        <v>130</v>
      </c>
      <c r="E376" s="74">
        <v>223962</v>
      </c>
      <c r="F376" s="74" t="s">
        <v>179</v>
      </c>
      <c r="G376" s="74">
        <v>220984</v>
      </c>
      <c r="H376" s="74">
        <v>1</v>
      </c>
      <c r="I376" s="74"/>
      <c r="J376" s="74"/>
      <c r="K376" s="72"/>
      <c r="L376" s="74">
        <v>1164</v>
      </c>
      <c r="M376" s="74">
        <v>1164</v>
      </c>
      <c r="N376" s="74">
        <v>1200</v>
      </c>
      <c r="O376" s="74">
        <v>1164</v>
      </c>
      <c r="P376" s="74">
        <v>1164</v>
      </c>
      <c r="Q376" s="74">
        <v>1200</v>
      </c>
      <c r="R376" s="1"/>
      <c r="S376" s="5">
        <v>1104</v>
      </c>
      <c r="T376" s="7">
        <v>1164</v>
      </c>
      <c r="U376" s="7">
        <v>1200</v>
      </c>
      <c r="V376" s="7">
        <v>1164</v>
      </c>
      <c r="W376" s="7">
        <v>1164</v>
      </c>
      <c r="X376" s="49">
        <v>1200</v>
      </c>
      <c r="Y376" s="56">
        <f t="shared" si="91"/>
        <v>-60</v>
      </c>
      <c r="Z376" s="7">
        <f t="shared" si="92"/>
        <v>0</v>
      </c>
      <c r="AA376" s="7">
        <f t="shared" si="93"/>
        <v>0</v>
      </c>
      <c r="AB376" s="7">
        <f t="shared" si="94"/>
        <v>0</v>
      </c>
      <c r="AC376" s="7">
        <f t="shared" si="95"/>
        <v>0</v>
      </c>
      <c r="AD376" s="7">
        <f t="shared" si="96"/>
        <v>0</v>
      </c>
      <c r="AI376" s="67" t="b">
        <f t="shared" si="97"/>
        <v>1</v>
      </c>
      <c r="AJ376" s="67" t="b">
        <f t="shared" si="98"/>
        <v>1</v>
      </c>
      <c r="AK376" s="67" t="b">
        <f t="shared" si="99"/>
        <v>0</v>
      </c>
      <c r="BT376" s="12"/>
      <c r="CA376" s="108"/>
    </row>
    <row r="377" spans="1:79" ht="15" hidden="1" customHeight="1" x14ac:dyDescent="0.35">
      <c r="A377" s="76">
        <v>44148</v>
      </c>
      <c r="B377" s="72" t="s">
        <v>44</v>
      </c>
      <c r="C377" s="74">
        <v>2340</v>
      </c>
      <c r="D377" s="74" t="s">
        <v>60</v>
      </c>
      <c r="E377" s="74">
        <v>220959</v>
      </c>
      <c r="F377" s="74" t="s">
        <v>61</v>
      </c>
      <c r="G377" s="74">
        <v>223979</v>
      </c>
      <c r="H377" s="74" t="s">
        <v>42</v>
      </c>
      <c r="I377" s="74"/>
      <c r="J377" s="74"/>
      <c r="K377" s="72"/>
      <c r="L377" s="74">
        <v>748</v>
      </c>
      <c r="M377" s="74">
        <v>857</v>
      </c>
      <c r="N377" s="74">
        <v>928</v>
      </c>
      <c r="O377" s="74">
        <v>883</v>
      </c>
      <c r="P377" s="74">
        <v>974</v>
      </c>
      <c r="Q377" s="74">
        <v>1004</v>
      </c>
      <c r="R377" s="1"/>
      <c r="S377" s="7">
        <v>748</v>
      </c>
      <c r="T377" s="5">
        <v>796</v>
      </c>
      <c r="U377" s="5">
        <v>835</v>
      </c>
      <c r="V377" s="5">
        <v>796</v>
      </c>
      <c r="W377" s="5">
        <v>796</v>
      </c>
      <c r="X377" s="52">
        <v>835</v>
      </c>
      <c r="Y377" s="56">
        <f t="shared" si="91"/>
        <v>0</v>
      </c>
      <c r="Z377" s="7">
        <f t="shared" si="92"/>
        <v>-61</v>
      </c>
      <c r="AA377" s="7">
        <f t="shared" si="93"/>
        <v>-93</v>
      </c>
      <c r="AB377" s="7">
        <f t="shared" si="94"/>
        <v>-87</v>
      </c>
      <c r="AC377" s="7">
        <f t="shared" si="95"/>
        <v>-178</v>
      </c>
      <c r="AD377" s="7">
        <f t="shared" si="96"/>
        <v>-169</v>
      </c>
      <c r="AI377" s="67" t="b">
        <f t="shared" si="97"/>
        <v>1</v>
      </c>
      <c r="AJ377" s="67" t="b">
        <f t="shared" si="98"/>
        <v>1</v>
      </c>
      <c r="AK377" s="67" t="b">
        <f t="shared" si="99"/>
        <v>0</v>
      </c>
      <c r="BT377" s="12"/>
      <c r="CA377" s="108"/>
    </row>
    <row r="378" spans="1:79" ht="15" hidden="1" customHeight="1" x14ac:dyDescent="0.35">
      <c r="A378" s="76">
        <v>44148</v>
      </c>
      <c r="B378" s="72" t="s">
        <v>44</v>
      </c>
      <c r="C378" s="74">
        <v>2341</v>
      </c>
      <c r="D378" s="74" t="s">
        <v>134</v>
      </c>
      <c r="E378" s="74">
        <v>223980</v>
      </c>
      <c r="F378" s="74" t="s">
        <v>180</v>
      </c>
      <c r="G378" s="74">
        <v>220956</v>
      </c>
      <c r="H378" s="74" t="s">
        <v>42</v>
      </c>
      <c r="I378" s="74"/>
      <c r="J378" s="74"/>
      <c r="K378" s="72"/>
      <c r="L378" s="74">
        <v>748</v>
      </c>
      <c r="M378" s="74">
        <v>857</v>
      </c>
      <c r="N378" s="74">
        <v>928</v>
      </c>
      <c r="O378" s="74">
        <v>883</v>
      </c>
      <c r="P378" s="74">
        <v>974</v>
      </c>
      <c r="Q378" s="74">
        <v>1004</v>
      </c>
      <c r="R378" s="1"/>
      <c r="S378" s="7">
        <v>748</v>
      </c>
      <c r="T378" s="5">
        <v>796</v>
      </c>
      <c r="U378" s="5">
        <v>835</v>
      </c>
      <c r="V378" s="5">
        <v>796</v>
      </c>
      <c r="W378" s="5">
        <v>796</v>
      </c>
      <c r="X378" s="52">
        <v>835</v>
      </c>
      <c r="Y378" s="56">
        <f t="shared" si="91"/>
        <v>0</v>
      </c>
      <c r="Z378" s="7">
        <f t="shared" si="92"/>
        <v>-61</v>
      </c>
      <c r="AA378" s="7">
        <f t="shared" si="93"/>
        <v>-93</v>
      </c>
      <c r="AB378" s="7">
        <f t="shared" si="94"/>
        <v>-87</v>
      </c>
      <c r="AC378" s="7">
        <f t="shared" si="95"/>
        <v>-178</v>
      </c>
      <c r="AD378" s="7">
        <f t="shared" si="96"/>
        <v>-169</v>
      </c>
      <c r="AI378" s="67" t="b">
        <f t="shared" si="97"/>
        <v>1</v>
      </c>
      <c r="AJ378" s="67" t="b">
        <f t="shared" si="98"/>
        <v>1</v>
      </c>
      <c r="AK378" s="67" t="b">
        <f t="shared" si="99"/>
        <v>0</v>
      </c>
      <c r="BT378" s="12"/>
      <c r="CA378" s="108"/>
    </row>
    <row r="379" spans="1:79" ht="15" hidden="1" customHeight="1" x14ac:dyDescent="0.35">
      <c r="A379" s="71">
        <v>44183</v>
      </c>
      <c r="B379" s="72" t="s">
        <v>44</v>
      </c>
      <c r="C379" s="73">
        <v>5011</v>
      </c>
      <c r="D379" s="74" t="s">
        <v>314</v>
      </c>
      <c r="E379" s="74">
        <v>200003</v>
      </c>
      <c r="F379" s="74" t="s">
        <v>341</v>
      </c>
      <c r="G379" s="74">
        <v>200004</v>
      </c>
      <c r="H379" s="74">
        <v>1</v>
      </c>
      <c r="I379" s="72"/>
      <c r="J379" s="72"/>
      <c r="K379" s="72"/>
      <c r="L379" s="75">
        <v>2812</v>
      </c>
      <c r="M379" s="75">
        <v>3098</v>
      </c>
      <c r="N379" s="75">
        <v>3671</v>
      </c>
      <c r="O379" s="75">
        <v>3202</v>
      </c>
      <c r="P379" s="75">
        <v>3507</v>
      </c>
      <c r="Q379" s="75">
        <v>3682</v>
      </c>
      <c r="R379" s="1"/>
      <c r="S379" s="8">
        <v>1732</v>
      </c>
      <c r="T379" s="8">
        <v>1732</v>
      </c>
      <c r="U379" s="8">
        <v>1818</v>
      </c>
      <c r="V379" s="8">
        <v>1732</v>
      </c>
      <c r="W379" s="8">
        <v>1732</v>
      </c>
      <c r="X379" s="60">
        <v>1818</v>
      </c>
      <c r="Y379" s="56">
        <f t="shared" si="91"/>
        <v>-1080</v>
      </c>
      <c r="Z379" s="7">
        <f t="shared" si="92"/>
        <v>-1366</v>
      </c>
      <c r="AA379" s="7">
        <f t="shared" si="93"/>
        <v>-1853</v>
      </c>
      <c r="AB379" s="7">
        <f t="shared" si="94"/>
        <v>-1470</v>
      </c>
      <c r="AC379" s="7">
        <f t="shared" si="95"/>
        <v>-1775</v>
      </c>
      <c r="AD379" s="7">
        <f t="shared" si="96"/>
        <v>-1864</v>
      </c>
      <c r="AI379" s="67" t="b">
        <f t="shared" si="97"/>
        <v>1</v>
      </c>
      <c r="AJ379" s="67" t="b">
        <f t="shared" si="98"/>
        <v>1</v>
      </c>
      <c r="AK379" s="67" t="b">
        <f t="shared" si="99"/>
        <v>0</v>
      </c>
      <c r="BT379" s="12"/>
      <c r="CA379" s="108"/>
    </row>
    <row r="380" spans="1:79" ht="15" hidden="1" customHeight="1" x14ac:dyDescent="0.35">
      <c r="A380" s="71">
        <v>44195</v>
      </c>
      <c r="B380" s="72" t="s">
        <v>44</v>
      </c>
      <c r="C380" s="73">
        <v>5053</v>
      </c>
      <c r="D380" s="74" t="s">
        <v>314</v>
      </c>
      <c r="E380" s="74">
        <v>200003</v>
      </c>
      <c r="F380" s="74" t="s">
        <v>342</v>
      </c>
      <c r="G380" s="74">
        <v>200025</v>
      </c>
      <c r="H380" s="74">
        <v>1</v>
      </c>
      <c r="I380" s="72"/>
      <c r="J380" s="72"/>
      <c r="K380" s="72"/>
      <c r="L380" s="75">
        <v>2348</v>
      </c>
      <c r="M380" s="75">
        <v>2587</v>
      </c>
      <c r="N380" s="75">
        <v>3065</v>
      </c>
      <c r="O380" s="75">
        <v>2675</v>
      </c>
      <c r="P380" s="75">
        <v>2978</v>
      </c>
      <c r="Q380" s="75">
        <v>3413</v>
      </c>
      <c r="R380" s="1"/>
      <c r="S380" s="8">
        <v>1732</v>
      </c>
      <c r="T380" s="8">
        <v>1732</v>
      </c>
      <c r="U380" s="8">
        <v>1818</v>
      </c>
      <c r="V380" s="8">
        <v>1732</v>
      </c>
      <c r="W380" s="8">
        <v>1732</v>
      </c>
      <c r="X380" s="60">
        <v>1818</v>
      </c>
      <c r="Y380" s="56">
        <f t="shared" si="91"/>
        <v>-616</v>
      </c>
      <c r="Z380" s="7">
        <f t="shared" si="92"/>
        <v>-855</v>
      </c>
      <c r="AA380" s="7">
        <f t="shared" si="93"/>
        <v>-1247</v>
      </c>
      <c r="AB380" s="7">
        <f t="shared" si="94"/>
        <v>-943</v>
      </c>
      <c r="AC380" s="7">
        <f t="shared" si="95"/>
        <v>-1246</v>
      </c>
      <c r="AD380" s="7">
        <f t="shared" si="96"/>
        <v>-1595</v>
      </c>
      <c r="AI380" s="67" t="b">
        <f t="shared" si="97"/>
        <v>1</v>
      </c>
      <c r="AJ380" s="67" t="b">
        <f t="shared" si="98"/>
        <v>1</v>
      </c>
      <c r="AK380" s="67" t="b">
        <f t="shared" si="99"/>
        <v>0</v>
      </c>
      <c r="BT380" s="12"/>
      <c r="CA380" s="108"/>
    </row>
    <row r="381" spans="1:79" ht="15" hidden="1" customHeight="1" x14ac:dyDescent="0.35">
      <c r="A381" s="71">
        <v>44195</v>
      </c>
      <c r="B381" s="72" t="s">
        <v>44</v>
      </c>
      <c r="C381" s="73">
        <v>5055</v>
      </c>
      <c r="D381" s="74" t="s">
        <v>314</v>
      </c>
      <c r="E381" s="74">
        <v>200003</v>
      </c>
      <c r="F381" s="74" t="s">
        <v>338</v>
      </c>
      <c r="G381" s="74">
        <v>235105</v>
      </c>
      <c r="H381" s="74">
        <v>1</v>
      </c>
      <c r="I381" s="72"/>
      <c r="J381" s="72"/>
      <c r="K381" s="72"/>
      <c r="L381" s="75">
        <v>2812</v>
      </c>
      <c r="M381" s="75">
        <v>3098</v>
      </c>
      <c r="N381" s="75">
        <v>3671</v>
      </c>
      <c r="O381" s="75">
        <v>3202</v>
      </c>
      <c r="P381" s="75">
        <v>3567</v>
      </c>
      <c r="Q381" s="75">
        <v>4088</v>
      </c>
      <c r="R381" s="1"/>
      <c r="S381" s="8">
        <v>2598</v>
      </c>
      <c r="T381" s="8">
        <v>2598</v>
      </c>
      <c r="U381" s="8">
        <v>2727</v>
      </c>
      <c r="V381" s="8">
        <v>2598</v>
      </c>
      <c r="W381" s="8">
        <v>2598</v>
      </c>
      <c r="X381" s="60">
        <v>2727</v>
      </c>
      <c r="Y381" s="56">
        <f t="shared" si="91"/>
        <v>-214</v>
      </c>
      <c r="Z381" s="7">
        <f t="shared" si="92"/>
        <v>-500</v>
      </c>
      <c r="AA381" s="7">
        <f t="shared" si="93"/>
        <v>-944</v>
      </c>
      <c r="AB381" s="7">
        <f t="shared" si="94"/>
        <v>-604</v>
      </c>
      <c r="AC381" s="7">
        <f t="shared" si="95"/>
        <v>-969</v>
      </c>
      <c r="AD381" s="7">
        <f t="shared" si="96"/>
        <v>-1361</v>
      </c>
      <c r="AI381" s="67" t="b">
        <f t="shared" si="97"/>
        <v>1</v>
      </c>
      <c r="AJ381" s="67" t="b">
        <f t="shared" si="98"/>
        <v>1</v>
      </c>
      <c r="AK381" s="67" t="b">
        <f t="shared" si="99"/>
        <v>0</v>
      </c>
      <c r="BT381" s="12"/>
      <c r="CA381" s="108"/>
    </row>
    <row r="382" spans="1:79" ht="15" hidden="1" customHeight="1" x14ac:dyDescent="0.35">
      <c r="A382" s="71">
        <v>44195</v>
      </c>
      <c r="B382" s="72" t="s">
        <v>44</v>
      </c>
      <c r="C382" s="73">
        <v>5072</v>
      </c>
      <c r="D382" s="74" t="s">
        <v>323</v>
      </c>
      <c r="E382" s="74">
        <v>200018</v>
      </c>
      <c r="F382" s="74" t="s">
        <v>343</v>
      </c>
      <c r="G382" s="74">
        <v>200020</v>
      </c>
      <c r="H382" s="74">
        <v>1</v>
      </c>
      <c r="I382" s="72"/>
      <c r="J382" s="72"/>
      <c r="K382" s="72"/>
      <c r="L382" s="75">
        <v>2348</v>
      </c>
      <c r="M382" s="75">
        <v>2587</v>
      </c>
      <c r="N382" s="75">
        <v>3065</v>
      </c>
      <c r="O382" s="75">
        <v>2675</v>
      </c>
      <c r="P382" s="75">
        <v>2978</v>
      </c>
      <c r="Q382" s="75">
        <v>3413</v>
      </c>
      <c r="R382" s="1"/>
      <c r="S382" s="59">
        <v>2395</v>
      </c>
      <c r="T382" s="59">
        <v>2598</v>
      </c>
      <c r="U382" s="8">
        <v>2727</v>
      </c>
      <c r="V382" s="8">
        <v>2598</v>
      </c>
      <c r="W382" s="8">
        <v>2598</v>
      </c>
      <c r="X382" s="60">
        <v>2727</v>
      </c>
      <c r="Y382" s="56">
        <f t="shared" si="91"/>
        <v>47</v>
      </c>
      <c r="Z382" s="7">
        <f t="shared" si="92"/>
        <v>11</v>
      </c>
      <c r="AA382" s="7">
        <f t="shared" si="93"/>
        <v>-338</v>
      </c>
      <c r="AB382" s="7">
        <f t="shared" si="94"/>
        <v>-77</v>
      </c>
      <c r="AC382" s="7">
        <f t="shared" si="95"/>
        <v>-380</v>
      </c>
      <c r="AD382" s="7">
        <f t="shared" si="96"/>
        <v>-686</v>
      </c>
      <c r="AI382" s="67" t="b">
        <f t="shared" si="97"/>
        <v>1</v>
      </c>
      <c r="AJ382" s="67" t="b">
        <f t="shared" si="98"/>
        <v>1</v>
      </c>
      <c r="AK382" s="67" t="b">
        <f t="shared" si="99"/>
        <v>0</v>
      </c>
      <c r="BT382" s="12"/>
      <c r="CA382" s="108"/>
    </row>
    <row r="383" spans="1:79" ht="15" hidden="1" customHeight="1" x14ac:dyDescent="0.35">
      <c r="A383" s="71">
        <v>44195</v>
      </c>
      <c r="B383" s="72" t="s">
        <v>44</v>
      </c>
      <c r="C383" s="73">
        <v>5073</v>
      </c>
      <c r="D383" s="74" t="s">
        <v>344</v>
      </c>
      <c r="E383" s="74">
        <v>200018</v>
      </c>
      <c r="F383" s="74" t="s">
        <v>323</v>
      </c>
      <c r="G383" s="74">
        <v>200301</v>
      </c>
      <c r="H383" s="74">
        <v>1</v>
      </c>
      <c r="I383" s="72"/>
      <c r="J383" s="72"/>
      <c r="K383" s="72"/>
      <c r="L383" s="75">
        <v>2348</v>
      </c>
      <c r="M383" s="75">
        <v>2587</v>
      </c>
      <c r="N383" s="75">
        <v>3065</v>
      </c>
      <c r="O383" s="75">
        <v>2675</v>
      </c>
      <c r="P383" s="75">
        <v>2978</v>
      </c>
      <c r="Q383" s="75">
        <v>3413</v>
      </c>
      <c r="R383" s="1"/>
      <c r="S383" s="8">
        <v>1732</v>
      </c>
      <c r="T383" s="8">
        <v>1732</v>
      </c>
      <c r="U383" s="8">
        <v>1818</v>
      </c>
      <c r="V383" s="8">
        <v>1732</v>
      </c>
      <c r="W383" s="8">
        <v>1732</v>
      </c>
      <c r="X383" s="60">
        <v>1818</v>
      </c>
      <c r="Y383" s="56">
        <f t="shared" si="91"/>
        <v>-616</v>
      </c>
      <c r="Z383" s="7">
        <f t="shared" si="92"/>
        <v>-855</v>
      </c>
      <c r="AA383" s="7">
        <f t="shared" si="93"/>
        <v>-1247</v>
      </c>
      <c r="AB383" s="7">
        <f t="shared" si="94"/>
        <v>-943</v>
      </c>
      <c r="AC383" s="7">
        <f t="shared" si="95"/>
        <v>-1246</v>
      </c>
      <c r="AD383" s="7">
        <f t="shared" si="96"/>
        <v>-1595</v>
      </c>
      <c r="AI383" s="67" t="b">
        <f t="shared" si="97"/>
        <v>1</v>
      </c>
      <c r="AJ383" s="67" t="b">
        <f t="shared" si="98"/>
        <v>1</v>
      </c>
      <c r="AK383" s="67" t="b">
        <f t="shared" si="99"/>
        <v>0</v>
      </c>
      <c r="BT383" s="12"/>
      <c r="CA383" s="108"/>
    </row>
    <row r="384" spans="1:79" ht="15" hidden="1" customHeight="1" x14ac:dyDescent="0.35">
      <c r="A384" s="71">
        <v>44183</v>
      </c>
      <c r="B384" s="72" t="s">
        <v>44</v>
      </c>
      <c r="C384" s="73">
        <v>11502</v>
      </c>
      <c r="D384" s="74" t="s">
        <v>332</v>
      </c>
      <c r="E384" s="74">
        <v>224102</v>
      </c>
      <c r="F384" s="74" t="s">
        <v>333</v>
      </c>
      <c r="G384" s="74">
        <v>224104</v>
      </c>
      <c r="H384" s="74">
        <v>1</v>
      </c>
      <c r="I384" s="72"/>
      <c r="J384" s="72"/>
      <c r="K384" s="72"/>
      <c r="L384" s="75">
        <v>225</v>
      </c>
      <c r="M384" s="75">
        <v>285</v>
      </c>
      <c r="N384" s="75">
        <v>300</v>
      </c>
      <c r="O384" s="75">
        <v>264</v>
      </c>
      <c r="P384" s="75">
        <v>291</v>
      </c>
      <c r="Q384" s="75">
        <v>300</v>
      </c>
      <c r="R384" s="1"/>
      <c r="S384" s="8">
        <v>209</v>
      </c>
      <c r="T384" s="8">
        <v>260</v>
      </c>
      <c r="U384" s="8">
        <v>299</v>
      </c>
      <c r="V384" s="8">
        <v>241</v>
      </c>
      <c r="W384" s="14">
        <v>291</v>
      </c>
      <c r="X384" s="53">
        <v>300</v>
      </c>
      <c r="Y384" s="56">
        <f t="shared" si="91"/>
        <v>-16</v>
      </c>
      <c r="Z384" s="7">
        <f t="shared" si="92"/>
        <v>-25</v>
      </c>
      <c r="AA384" s="7">
        <f t="shared" si="93"/>
        <v>-1</v>
      </c>
      <c r="AB384" s="7">
        <f t="shared" si="94"/>
        <v>-23</v>
      </c>
      <c r="AC384" s="7">
        <f t="shared" si="95"/>
        <v>0</v>
      </c>
      <c r="AD384" s="7">
        <f t="shared" si="96"/>
        <v>0</v>
      </c>
      <c r="AI384" s="67" t="b">
        <f t="shared" si="97"/>
        <v>1</v>
      </c>
      <c r="AJ384" s="67" t="b">
        <f t="shared" si="98"/>
        <v>1</v>
      </c>
      <c r="AK384" s="67" t="b">
        <f t="shared" si="99"/>
        <v>0</v>
      </c>
      <c r="BT384" s="12"/>
      <c r="CA384" s="108"/>
    </row>
    <row r="385" spans="1:79" ht="15" hidden="1" customHeight="1" x14ac:dyDescent="0.35">
      <c r="A385" s="71">
        <v>44183</v>
      </c>
      <c r="B385" s="72" t="s">
        <v>44</v>
      </c>
      <c r="C385" s="73">
        <v>11504</v>
      </c>
      <c r="D385" s="74" t="s">
        <v>333</v>
      </c>
      <c r="E385" s="74">
        <v>224104</v>
      </c>
      <c r="F385" s="74" t="s">
        <v>334</v>
      </c>
      <c r="G385" s="74">
        <v>224111</v>
      </c>
      <c r="H385" s="74">
        <v>1</v>
      </c>
      <c r="I385" s="72"/>
      <c r="J385" s="72"/>
      <c r="K385" s="72"/>
      <c r="L385" s="75">
        <v>225</v>
      </c>
      <c r="M385" s="75">
        <v>233</v>
      </c>
      <c r="N385" s="75">
        <v>240</v>
      </c>
      <c r="O385" s="75">
        <v>233</v>
      </c>
      <c r="P385" s="75">
        <v>233</v>
      </c>
      <c r="Q385" s="75">
        <v>240</v>
      </c>
      <c r="R385" s="1"/>
      <c r="S385" s="8">
        <v>209</v>
      </c>
      <c r="T385" s="14">
        <v>233</v>
      </c>
      <c r="U385" s="14">
        <v>240</v>
      </c>
      <c r="V385" s="14">
        <v>233</v>
      </c>
      <c r="W385" s="14">
        <v>233</v>
      </c>
      <c r="X385" s="53">
        <v>240</v>
      </c>
      <c r="Y385" s="56">
        <f t="shared" si="91"/>
        <v>-16</v>
      </c>
      <c r="Z385" s="7">
        <f t="shared" si="92"/>
        <v>0</v>
      </c>
      <c r="AA385" s="7">
        <f t="shared" si="93"/>
        <v>0</v>
      </c>
      <c r="AB385" s="7">
        <f t="shared" si="94"/>
        <v>0</v>
      </c>
      <c r="AC385" s="7">
        <f t="shared" si="95"/>
        <v>0</v>
      </c>
      <c r="AD385" s="7">
        <f t="shared" si="96"/>
        <v>0</v>
      </c>
      <c r="AI385" s="67" t="b">
        <f t="shared" si="97"/>
        <v>1</v>
      </c>
      <c r="AJ385" s="67" t="b">
        <f t="shared" si="98"/>
        <v>1</v>
      </c>
      <c r="AK385" s="67" t="b">
        <f t="shared" si="99"/>
        <v>0</v>
      </c>
      <c r="BT385" s="12"/>
      <c r="CA385" s="108"/>
    </row>
    <row r="386" spans="1:79" ht="15" hidden="1" customHeight="1" x14ac:dyDescent="0.35">
      <c r="A386" s="71">
        <v>44183</v>
      </c>
      <c r="B386" s="72" t="s">
        <v>44</v>
      </c>
      <c r="C386" s="73">
        <v>11505</v>
      </c>
      <c r="D386" s="74" t="s">
        <v>321</v>
      </c>
      <c r="E386" s="74">
        <v>223981</v>
      </c>
      <c r="F386" s="74" t="s">
        <v>334</v>
      </c>
      <c r="G386" s="74">
        <v>224110</v>
      </c>
      <c r="H386" s="74">
        <v>1</v>
      </c>
      <c r="I386" s="72"/>
      <c r="J386" s="72"/>
      <c r="K386" s="72"/>
      <c r="L386" s="75">
        <v>209</v>
      </c>
      <c r="M386" s="75">
        <v>260</v>
      </c>
      <c r="N386" s="75">
        <v>299</v>
      </c>
      <c r="O386" s="75">
        <v>241</v>
      </c>
      <c r="P386" s="75">
        <v>304</v>
      </c>
      <c r="Q386" s="75">
        <v>349</v>
      </c>
      <c r="R386" s="1"/>
      <c r="S386" s="14">
        <v>209</v>
      </c>
      <c r="T386" s="8">
        <v>239</v>
      </c>
      <c r="U386" s="8">
        <v>250</v>
      </c>
      <c r="V386" s="8">
        <v>239</v>
      </c>
      <c r="W386" s="8">
        <v>239</v>
      </c>
      <c r="X386" s="60">
        <v>250</v>
      </c>
      <c r="Y386" s="56">
        <f t="shared" si="91"/>
        <v>0</v>
      </c>
      <c r="Z386" s="7">
        <f t="shared" si="92"/>
        <v>-21</v>
      </c>
      <c r="AA386" s="7">
        <f t="shared" si="93"/>
        <v>-49</v>
      </c>
      <c r="AB386" s="7">
        <f t="shared" si="94"/>
        <v>-2</v>
      </c>
      <c r="AC386" s="7">
        <f t="shared" si="95"/>
        <v>-65</v>
      </c>
      <c r="AD386" s="7">
        <f t="shared" si="96"/>
        <v>-99</v>
      </c>
      <c r="AI386" s="67" t="b">
        <f t="shared" si="97"/>
        <v>1</v>
      </c>
      <c r="AJ386" s="67" t="b">
        <f t="shared" si="98"/>
        <v>1</v>
      </c>
      <c r="AK386" s="67" t="b">
        <f t="shared" si="99"/>
        <v>0</v>
      </c>
      <c r="BT386" s="12"/>
      <c r="CA386" s="108"/>
    </row>
    <row r="387" spans="1:79" ht="15" hidden="1" customHeight="1" x14ac:dyDescent="0.35">
      <c r="A387" s="76">
        <v>44148</v>
      </c>
      <c r="B387" s="72" t="s">
        <v>44</v>
      </c>
      <c r="C387" s="74">
        <v>11511</v>
      </c>
      <c r="D387" s="74" t="s">
        <v>102</v>
      </c>
      <c r="E387" s="74">
        <v>224104</v>
      </c>
      <c r="F387" s="74" t="s">
        <v>113</v>
      </c>
      <c r="G387" s="74">
        <v>224107</v>
      </c>
      <c r="H387" s="74">
        <v>1</v>
      </c>
      <c r="I387" s="74"/>
      <c r="J387" s="74"/>
      <c r="K387" s="72"/>
      <c r="L387" s="74">
        <v>77</v>
      </c>
      <c r="M387" s="74">
        <v>89</v>
      </c>
      <c r="N387" s="74">
        <v>92</v>
      </c>
      <c r="O387" s="74">
        <v>82</v>
      </c>
      <c r="P387" s="74">
        <v>93</v>
      </c>
      <c r="Q387" s="74">
        <v>96</v>
      </c>
      <c r="R387" s="1"/>
      <c r="S387" s="63">
        <v>86</v>
      </c>
      <c r="T387" s="63">
        <v>103</v>
      </c>
      <c r="U387" s="63">
        <v>114</v>
      </c>
      <c r="V387" s="63">
        <v>91</v>
      </c>
      <c r="W387" s="63">
        <v>106</v>
      </c>
      <c r="X387" s="66">
        <v>117</v>
      </c>
      <c r="Y387" s="56">
        <f t="shared" si="91"/>
        <v>9</v>
      </c>
      <c r="Z387" s="7">
        <f t="shared" si="92"/>
        <v>14</v>
      </c>
      <c r="AA387" s="7">
        <f t="shared" si="93"/>
        <v>22</v>
      </c>
      <c r="AB387" s="7">
        <f t="shared" si="94"/>
        <v>9</v>
      </c>
      <c r="AC387" s="7">
        <f t="shared" si="95"/>
        <v>13</v>
      </c>
      <c r="AD387" s="7">
        <f t="shared" si="96"/>
        <v>21</v>
      </c>
      <c r="AI387" s="67" t="b">
        <f t="shared" si="97"/>
        <v>1</v>
      </c>
      <c r="AJ387" s="67" t="b">
        <f t="shared" si="98"/>
        <v>1</v>
      </c>
      <c r="AK387" s="67" t="b">
        <f t="shared" si="99"/>
        <v>0</v>
      </c>
      <c r="BT387" s="12"/>
      <c r="CA387" s="108"/>
    </row>
    <row r="388" spans="1:79" ht="15" hidden="1" customHeight="1" x14ac:dyDescent="0.35">
      <c r="A388" s="76">
        <v>44148</v>
      </c>
      <c r="B388" s="72" t="s">
        <v>44</v>
      </c>
      <c r="C388" s="74">
        <v>11513</v>
      </c>
      <c r="D388" s="74" t="s">
        <v>103</v>
      </c>
      <c r="E388" s="74">
        <v>224105</v>
      </c>
      <c r="F388" s="74" t="s">
        <v>114</v>
      </c>
      <c r="G388" s="74">
        <v>224108</v>
      </c>
      <c r="H388" s="74">
        <v>1</v>
      </c>
      <c r="I388" s="74"/>
      <c r="J388" s="74"/>
      <c r="K388" s="72"/>
      <c r="L388" s="74">
        <v>77</v>
      </c>
      <c r="M388" s="74">
        <v>89</v>
      </c>
      <c r="N388" s="74">
        <v>92</v>
      </c>
      <c r="O388" s="74">
        <v>82</v>
      </c>
      <c r="P388" s="74">
        <v>93</v>
      </c>
      <c r="Q388" s="74">
        <v>96</v>
      </c>
      <c r="R388" s="1"/>
      <c r="S388" s="63">
        <v>86</v>
      </c>
      <c r="T388" s="63">
        <v>103</v>
      </c>
      <c r="U388" s="63">
        <v>114</v>
      </c>
      <c r="V388" s="63">
        <v>91</v>
      </c>
      <c r="W388" s="63">
        <v>106</v>
      </c>
      <c r="X388" s="66">
        <v>117</v>
      </c>
      <c r="Y388" s="56">
        <f t="shared" si="91"/>
        <v>9</v>
      </c>
      <c r="Z388" s="7">
        <f t="shared" si="92"/>
        <v>14</v>
      </c>
      <c r="AA388" s="7">
        <f t="shared" si="93"/>
        <v>22</v>
      </c>
      <c r="AB388" s="7">
        <f t="shared" si="94"/>
        <v>9</v>
      </c>
      <c r="AC388" s="7">
        <f t="shared" si="95"/>
        <v>13</v>
      </c>
      <c r="AD388" s="7">
        <f t="shared" si="96"/>
        <v>21</v>
      </c>
      <c r="AI388" s="67" t="b">
        <f t="shared" si="97"/>
        <v>1</v>
      </c>
      <c r="AJ388" s="67" t="b">
        <f t="shared" si="98"/>
        <v>1</v>
      </c>
      <c r="AK388" s="67" t="b">
        <f t="shared" si="99"/>
        <v>0</v>
      </c>
      <c r="BT388" s="12"/>
      <c r="CA388" s="108"/>
    </row>
    <row r="389" spans="1:79" ht="15" hidden="1" customHeight="1" x14ac:dyDescent="0.35">
      <c r="A389" s="76">
        <v>44148</v>
      </c>
      <c r="B389" s="72" t="s">
        <v>44</v>
      </c>
      <c r="C389" s="74">
        <v>11515</v>
      </c>
      <c r="D389" s="74" t="s">
        <v>66</v>
      </c>
      <c r="E389" s="74">
        <v>224110</v>
      </c>
      <c r="F389" s="74" t="s">
        <v>67</v>
      </c>
      <c r="G389" s="74">
        <v>224115</v>
      </c>
      <c r="H389" s="74">
        <v>1</v>
      </c>
      <c r="I389" s="74"/>
      <c r="J389" s="74"/>
      <c r="K389" s="72"/>
      <c r="L389" s="74">
        <v>67</v>
      </c>
      <c r="M389" s="74">
        <v>78</v>
      </c>
      <c r="N389" s="74">
        <v>81</v>
      </c>
      <c r="O389" s="74">
        <v>72</v>
      </c>
      <c r="P389" s="74">
        <v>82</v>
      </c>
      <c r="Q389" s="74">
        <v>85</v>
      </c>
      <c r="R389" s="1"/>
      <c r="S389" s="63">
        <v>84</v>
      </c>
      <c r="T389" s="63">
        <v>95</v>
      </c>
      <c r="U389" s="63">
        <v>105</v>
      </c>
      <c r="V389" s="63">
        <v>88</v>
      </c>
      <c r="W389" s="63">
        <v>97</v>
      </c>
      <c r="X389" s="66">
        <v>108</v>
      </c>
      <c r="Y389" s="56">
        <f t="shared" si="91"/>
        <v>17</v>
      </c>
      <c r="Z389" s="7">
        <f t="shared" si="92"/>
        <v>17</v>
      </c>
      <c r="AA389" s="7">
        <f t="shared" si="93"/>
        <v>24</v>
      </c>
      <c r="AB389" s="7">
        <f t="shared" si="94"/>
        <v>16</v>
      </c>
      <c r="AC389" s="7">
        <f t="shared" si="95"/>
        <v>15</v>
      </c>
      <c r="AD389" s="7">
        <f t="shared" si="96"/>
        <v>23</v>
      </c>
      <c r="AI389" s="67" t="b">
        <f t="shared" si="97"/>
        <v>1</v>
      </c>
      <c r="AJ389" s="67" t="b">
        <f t="shared" si="98"/>
        <v>1</v>
      </c>
      <c r="AK389" s="67" t="b">
        <f t="shared" si="99"/>
        <v>0</v>
      </c>
      <c r="BT389" s="12"/>
      <c r="CA389" s="108"/>
    </row>
    <row r="390" spans="1:79" ht="15" hidden="1" customHeight="1" x14ac:dyDescent="0.35">
      <c r="A390" s="76">
        <v>44148</v>
      </c>
      <c r="B390" s="72" t="s">
        <v>44</v>
      </c>
      <c r="C390" s="74">
        <v>13833</v>
      </c>
      <c r="D390" s="74" t="s">
        <v>83</v>
      </c>
      <c r="E390" s="74">
        <v>224090</v>
      </c>
      <c r="F390" s="74" t="s">
        <v>85</v>
      </c>
      <c r="G390" s="74">
        <v>224092</v>
      </c>
      <c r="H390" s="74">
        <v>1</v>
      </c>
      <c r="I390" s="74"/>
      <c r="J390" s="74"/>
      <c r="K390" s="72"/>
      <c r="L390" s="74">
        <v>188</v>
      </c>
      <c r="M390" s="74">
        <v>235</v>
      </c>
      <c r="N390" s="74">
        <v>243</v>
      </c>
      <c r="O390" s="74">
        <v>198</v>
      </c>
      <c r="P390" s="74">
        <v>241</v>
      </c>
      <c r="Q390" s="74">
        <v>249</v>
      </c>
      <c r="R390" s="1"/>
      <c r="S390" s="7">
        <v>188</v>
      </c>
      <c r="T390" s="5">
        <v>225</v>
      </c>
      <c r="U390" s="5">
        <v>232</v>
      </c>
      <c r="V390" s="5">
        <v>196</v>
      </c>
      <c r="W390" s="5">
        <v>231</v>
      </c>
      <c r="X390" s="52">
        <v>238</v>
      </c>
      <c r="Y390" s="56">
        <f t="shared" si="91"/>
        <v>0</v>
      </c>
      <c r="Z390" s="7">
        <f t="shared" si="92"/>
        <v>-10</v>
      </c>
      <c r="AA390" s="7">
        <f t="shared" si="93"/>
        <v>-11</v>
      </c>
      <c r="AB390" s="7">
        <f t="shared" si="94"/>
        <v>-2</v>
      </c>
      <c r="AC390" s="7">
        <f t="shared" si="95"/>
        <v>-10</v>
      </c>
      <c r="AD390" s="7">
        <f t="shared" si="96"/>
        <v>-11</v>
      </c>
      <c r="AI390" s="67" t="b">
        <f t="shared" si="97"/>
        <v>1</v>
      </c>
      <c r="AJ390" s="67" t="b">
        <f t="shared" si="98"/>
        <v>1</v>
      </c>
      <c r="AK390" s="67" t="b">
        <f t="shared" si="99"/>
        <v>0</v>
      </c>
      <c r="BT390" s="12"/>
      <c r="CA390" s="108"/>
    </row>
    <row r="391" spans="1:79" ht="15" hidden="1" customHeight="1" x14ac:dyDescent="0.35">
      <c r="A391" s="76">
        <v>44148</v>
      </c>
      <c r="B391" s="72" t="s">
        <v>44</v>
      </c>
      <c r="C391" s="74">
        <v>23008</v>
      </c>
      <c r="D391" s="74" t="s">
        <v>120</v>
      </c>
      <c r="E391" s="74">
        <v>223951</v>
      </c>
      <c r="F391" s="74" t="s">
        <v>121</v>
      </c>
      <c r="G391" s="74">
        <v>223955</v>
      </c>
      <c r="H391" s="74">
        <v>1</v>
      </c>
      <c r="I391" s="74"/>
      <c r="J391" s="74"/>
      <c r="K391" s="72"/>
      <c r="L391" s="74">
        <v>259</v>
      </c>
      <c r="M391" s="74">
        <v>401</v>
      </c>
      <c r="N391" s="74">
        <v>414</v>
      </c>
      <c r="O391" s="74">
        <v>331</v>
      </c>
      <c r="P391" s="74">
        <v>442</v>
      </c>
      <c r="Q391" s="74">
        <v>456</v>
      </c>
      <c r="R391" s="1"/>
      <c r="S391" s="5">
        <v>235</v>
      </c>
      <c r="T391" s="5">
        <v>364</v>
      </c>
      <c r="U391" s="5">
        <v>407</v>
      </c>
      <c r="V391" s="63">
        <v>367</v>
      </c>
      <c r="W391" s="63">
        <v>465</v>
      </c>
      <c r="X391" s="66">
        <v>480</v>
      </c>
      <c r="Y391" s="56">
        <f t="shared" si="91"/>
        <v>-24</v>
      </c>
      <c r="Z391" s="7">
        <f t="shared" si="92"/>
        <v>-37</v>
      </c>
      <c r="AA391" s="7">
        <f t="shared" si="93"/>
        <v>-7</v>
      </c>
      <c r="AB391" s="7">
        <f t="shared" si="94"/>
        <v>36</v>
      </c>
      <c r="AC391" s="7">
        <f t="shared" si="95"/>
        <v>23</v>
      </c>
      <c r="AD391" s="7">
        <f t="shared" si="96"/>
        <v>24</v>
      </c>
      <c r="AI391" s="67" t="b">
        <f t="shared" si="97"/>
        <v>1</v>
      </c>
      <c r="AJ391" s="67" t="b">
        <f t="shared" si="98"/>
        <v>1</v>
      </c>
      <c r="AK391" s="67" t="b">
        <f t="shared" si="99"/>
        <v>0</v>
      </c>
      <c r="BT391" s="12"/>
      <c r="CA391" s="108"/>
    </row>
    <row r="392" spans="1:79" ht="15" hidden="1" customHeight="1" x14ac:dyDescent="0.35">
      <c r="A392" s="76">
        <v>44148</v>
      </c>
      <c r="B392" s="72" t="s">
        <v>44</v>
      </c>
      <c r="C392" s="74">
        <v>23009</v>
      </c>
      <c r="D392" s="74" t="s">
        <v>122</v>
      </c>
      <c r="E392" s="74">
        <v>223953</v>
      </c>
      <c r="F392" s="74" t="s">
        <v>123</v>
      </c>
      <c r="G392" s="74">
        <v>223956</v>
      </c>
      <c r="H392" s="74">
        <v>1</v>
      </c>
      <c r="I392" s="74"/>
      <c r="J392" s="74"/>
      <c r="K392" s="72"/>
      <c r="L392" s="74">
        <v>259</v>
      </c>
      <c r="M392" s="74">
        <v>401</v>
      </c>
      <c r="N392" s="74">
        <v>414</v>
      </c>
      <c r="O392" s="74">
        <v>331</v>
      </c>
      <c r="P392" s="74">
        <v>442</v>
      </c>
      <c r="Q392" s="74">
        <v>456</v>
      </c>
      <c r="R392" s="1"/>
      <c r="S392" s="5">
        <v>235</v>
      </c>
      <c r="T392" s="5">
        <v>297</v>
      </c>
      <c r="U392" s="5">
        <v>311</v>
      </c>
      <c r="V392" s="5">
        <v>297</v>
      </c>
      <c r="W392" s="5">
        <v>297</v>
      </c>
      <c r="X392" s="52">
        <v>311</v>
      </c>
      <c r="Y392" s="56">
        <f t="shared" si="91"/>
        <v>-24</v>
      </c>
      <c r="Z392" s="7">
        <f t="shared" si="92"/>
        <v>-104</v>
      </c>
      <c r="AA392" s="7">
        <f t="shared" si="93"/>
        <v>-103</v>
      </c>
      <c r="AB392" s="7">
        <f t="shared" si="94"/>
        <v>-34</v>
      </c>
      <c r="AC392" s="7">
        <f t="shared" si="95"/>
        <v>-145</v>
      </c>
      <c r="AD392" s="7">
        <f t="shared" si="96"/>
        <v>-145</v>
      </c>
      <c r="AI392" s="67" t="b">
        <f t="shared" si="97"/>
        <v>1</v>
      </c>
      <c r="AJ392" s="67" t="b">
        <f t="shared" si="98"/>
        <v>1</v>
      </c>
      <c r="AK392" s="67" t="b">
        <f t="shared" si="99"/>
        <v>0</v>
      </c>
      <c r="BT392" s="12"/>
      <c r="CA392" s="108"/>
    </row>
    <row r="393" spans="1:79" ht="15" hidden="1" customHeight="1" x14ac:dyDescent="0.35">
      <c r="A393" s="76">
        <v>44148</v>
      </c>
      <c r="B393" s="72" t="s">
        <v>44</v>
      </c>
      <c r="C393" s="74">
        <v>23010</v>
      </c>
      <c r="D393" s="74" t="s">
        <v>124</v>
      </c>
      <c r="E393" s="74">
        <v>223954</v>
      </c>
      <c r="F393" s="74" t="s">
        <v>125</v>
      </c>
      <c r="G393" s="74">
        <v>223958</v>
      </c>
      <c r="H393" s="74">
        <v>1</v>
      </c>
      <c r="I393" s="74"/>
      <c r="J393" s="74"/>
      <c r="K393" s="72"/>
      <c r="L393" s="74">
        <v>259</v>
      </c>
      <c r="M393" s="74">
        <v>401</v>
      </c>
      <c r="N393" s="74">
        <v>414</v>
      </c>
      <c r="O393" s="74">
        <v>331</v>
      </c>
      <c r="P393" s="74">
        <v>442</v>
      </c>
      <c r="Q393" s="74">
        <v>456</v>
      </c>
      <c r="R393" s="1"/>
      <c r="S393" s="5">
        <v>235</v>
      </c>
      <c r="T393" s="5">
        <v>361</v>
      </c>
      <c r="U393" s="5">
        <v>379</v>
      </c>
      <c r="V393" s="63">
        <v>361</v>
      </c>
      <c r="W393" s="5">
        <v>361</v>
      </c>
      <c r="X393" s="52">
        <v>379</v>
      </c>
      <c r="Y393" s="56">
        <f t="shared" si="91"/>
        <v>-24</v>
      </c>
      <c r="Z393" s="7">
        <f t="shared" si="92"/>
        <v>-40</v>
      </c>
      <c r="AA393" s="7">
        <f t="shared" si="93"/>
        <v>-35</v>
      </c>
      <c r="AB393" s="7">
        <f t="shared" si="94"/>
        <v>30</v>
      </c>
      <c r="AC393" s="7">
        <f t="shared" si="95"/>
        <v>-81</v>
      </c>
      <c r="AD393" s="7">
        <f t="shared" si="96"/>
        <v>-77</v>
      </c>
      <c r="AI393" s="67" t="b">
        <f t="shared" si="97"/>
        <v>1</v>
      </c>
      <c r="AJ393" s="67" t="b">
        <f t="shared" si="98"/>
        <v>1</v>
      </c>
      <c r="AK393" s="67" t="b">
        <f t="shared" si="99"/>
        <v>0</v>
      </c>
      <c r="BT393" s="12"/>
      <c r="CA393" s="108"/>
    </row>
    <row r="394" spans="1:79" ht="15" hidden="1" customHeight="1" x14ac:dyDescent="0.35">
      <c r="A394" s="76">
        <v>44148</v>
      </c>
      <c r="B394" s="72" t="s">
        <v>44</v>
      </c>
      <c r="C394" s="74">
        <v>23011</v>
      </c>
      <c r="D394" s="74" t="s">
        <v>126</v>
      </c>
      <c r="E394" s="74">
        <v>223952</v>
      </c>
      <c r="F394" s="74" t="s">
        <v>127</v>
      </c>
      <c r="G394" s="74">
        <v>223957</v>
      </c>
      <c r="H394" s="74">
        <v>1</v>
      </c>
      <c r="I394" s="74"/>
      <c r="J394" s="74"/>
      <c r="K394" s="72"/>
      <c r="L394" s="74">
        <v>259</v>
      </c>
      <c r="M394" s="74">
        <v>401</v>
      </c>
      <c r="N394" s="74">
        <v>414</v>
      </c>
      <c r="O394" s="74">
        <v>331</v>
      </c>
      <c r="P394" s="74">
        <v>442</v>
      </c>
      <c r="Q394" s="74">
        <v>456</v>
      </c>
      <c r="R394" s="1"/>
      <c r="S394" s="5">
        <v>235</v>
      </c>
      <c r="T394" s="5">
        <v>310</v>
      </c>
      <c r="U394" s="5">
        <v>325</v>
      </c>
      <c r="V394" s="5">
        <v>310</v>
      </c>
      <c r="W394" s="5">
        <v>310</v>
      </c>
      <c r="X394" s="52">
        <v>325</v>
      </c>
      <c r="Y394" s="56">
        <f t="shared" si="91"/>
        <v>-24</v>
      </c>
      <c r="Z394" s="7">
        <f t="shared" si="92"/>
        <v>-91</v>
      </c>
      <c r="AA394" s="7">
        <f t="shared" si="93"/>
        <v>-89</v>
      </c>
      <c r="AB394" s="7">
        <f t="shared" si="94"/>
        <v>-21</v>
      </c>
      <c r="AC394" s="7">
        <f t="shared" si="95"/>
        <v>-132</v>
      </c>
      <c r="AD394" s="7">
        <f t="shared" si="96"/>
        <v>-131</v>
      </c>
      <c r="AI394" s="67" t="b">
        <f t="shared" si="97"/>
        <v>1</v>
      </c>
      <c r="AJ394" s="67" t="b">
        <f t="shared" si="98"/>
        <v>1</v>
      </c>
      <c r="AK394" s="67" t="b">
        <f t="shared" si="99"/>
        <v>0</v>
      </c>
      <c r="BT394" s="12"/>
      <c r="CA394" s="108"/>
    </row>
    <row r="395" spans="1:79" ht="15" hidden="1" customHeight="1" x14ac:dyDescent="0.35">
      <c r="A395" s="71">
        <v>44183</v>
      </c>
      <c r="B395" s="72" t="s">
        <v>44</v>
      </c>
      <c r="C395" s="73">
        <v>23013</v>
      </c>
      <c r="D395" s="74" t="s">
        <v>315</v>
      </c>
      <c r="E395" s="74">
        <v>223961</v>
      </c>
      <c r="F395" s="74" t="s">
        <v>314</v>
      </c>
      <c r="G395" s="74">
        <v>226829</v>
      </c>
      <c r="H395" s="74">
        <v>1</v>
      </c>
      <c r="I395" s="72"/>
      <c r="J395" s="72"/>
      <c r="K395" s="72"/>
      <c r="L395" s="75">
        <v>582</v>
      </c>
      <c r="M395" s="75">
        <v>738</v>
      </c>
      <c r="N395" s="75">
        <v>830</v>
      </c>
      <c r="O395" s="75">
        <v>694</v>
      </c>
      <c r="P395" s="75">
        <v>852</v>
      </c>
      <c r="Q395" s="75">
        <v>961</v>
      </c>
      <c r="R395" s="1"/>
      <c r="S395" s="8">
        <v>559</v>
      </c>
      <c r="T395" s="8">
        <v>680</v>
      </c>
      <c r="U395" s="8">
        <v>782</v>
      </c>
      <c r="V395" s="8">
        <v>643</v>
      </c>
      <c r="W395" s="8">
        <v>793</v>
      </c>
      <c r="X395" s="60">
        <v>835</v>
      </c>
      <c r="Y395" s="56">
        <f t="shared" si="91"/>
        <v>-23</v>
      </c>
      <c r="Z395" s="7">
        <f t="shared" si="92"/>
        <v>-58</v>
      </c>
      <c r="AA395" s="7">
        <f t="shared" si="93"/>
        <v>-48</v>
      </c>
      <c r="AB395" s="7">
        <f t="shared" si="94"/>
        <v>-51</v>
      </c>
      <c r="AC395" s="7">
        <f t="shared" si="95"/>
        <v>-59</v>
      </c>
      <c r="AD395" s="7">
        <f t="shared" si="96"/>
        <v>-126</v>
      </c>
      <c r="AI395" s="67" t="b">
        <f t="shared" si="97"/>
        <v>1</v>
      </c>
      <c r="AJ395" s="67" t="b">
        <f t="shared" si="98"/>
        <v>1</v>
      </c>
      <c r="AK395" s="67" t="b">
        <f t="shared" si="99"/>
        <v>0</v>
      </c>
      <c r="BT395" s="12"/>
      <c r="CA395" s="108"/>
    </row>
    <row r="396" spans="1:79" ht="15" hidden="1" customHeight="1" x14ac:dyDescent="0.35">
      <c r="A396" s="71">
        <v>44169</v>
      </c>
      <c r="B396" s="72" t="s">
        <v>44</v>
      </c>
      <c r="C396" s="73">
        <v>23015</v>
      </c>
      <c r="D396" s="74" t="s">
        <v>314</v>
      </c>
      <c r="E396" s="74">
        <v>223961</v>
      </c>
      <c r="F396" s="74" t="s">
        <v>315</v>
      </c>
      <c r="G396" s="74">
        <v>226830</v>
      </c>
      <c r="H396" s="74">
        <v>1</v>
      </c>
      <c r="I396" s="74"/>
      <c r="J396" s="74"/>
      <c r="K396" s="72"/>
      <c r="L396" s="75">
        <v>582</v>
      </c>
      <c r="M396" s="75">
        <v>738</v>
      </c>
      <c r="N396" s="75">
        <v>830</v>
      </c>
      <c r="O396" s="75">
        <v>694</v>
      </c>
      <c r="P396" s="75">
        <v>852</v>
      </c>
      <c r="Q396" s="75">
        <v>961</v>
      </c>
      <c r="R396" s="1"/>
      <c r="S396" s="8">
        <v>559</v>
      </c>
      <c r="T396" s="8">
        <v>680</v>
      </c>
      <c r="U396" s="8">
        <v>782</v>
      </c>
      <c r="V396" s="8">
        <v>643</v>
      </c>
      <c r="W396" s="8">
        <v>793</v>
      </c>
      <c r="X396" s="60">
        <v>912</v>
      </c>
      <c r="Y396" s="56">
        <f t="shared" si="91"/>
        <v>-23</v>
      </c>
      <c r="Z396" s="7">
        <f t="shared" si="92"/>
        <v>-58</v>
      </c>
      <c r="AA396" s="7">
        <f t="shared" si="93"/>
        <v>-48</v>
      </c>
      <c r="AB396" s="7">
        <f t="shared" si="94"/>
        <v>-51</v>
      </c>
      <c r="AC396" s="7">
        <f t="shared" si="95"/>
        <v>-59</v>
      </c>
      <c r="AD396" s="7">
        <f t="shared" si="96"/>
        <v>-49</v>
      </c>
      <c r="AI396" s="67" t="b">
        <f t="shared" si="97"/>
        <v>1</v>
      </c>
      <c r="AJ396" s="67" t="b">
        <f t="shared" si="98"/>
        <v>1</v>
      </c>
      <c r="AK396" s="67" t="b">
        <f t="shared" si="99"/>
        <v>0</v>
      </c>
      <c r="BT396" s="12"/>
      <c r="CA396" s="108"/>
    </row>
    <row r="397" spans="1:79" ht="15" hidden="1" customHeight="1" x14ac:dyDescent="0.35">
      <c r="A397" s="76">
        <v>44148</v>
      </c>
      <c r="B397" s="72" t="s">
        <v>44</v>
      </c>
      <c r="C397" s="74">
        <v>23016</v>
      </c>
      <c r="D397" s="74" t="s">
        <v>68</v>
      </c>
      <c r="E397" s="74">
        <v>223014</v>
      </c>
      <c r="F397" s="74" t="s">
        <v>69</v>
      </c>
      <c r="G397" s="74">
        <v>224017</v>
      </c>
      <c r="H397" s="74">
        <v>1</v>
      </c>
      <c r="I397" s="74"/>
      <c r="J397" s="74"/>
      <c r="K397" s="72"/>
      <c r="L397" s="74">
        <v>304</v>
      </c>
      <c r="M397" s="74">
        <v>348</v>
      </c>
      <c r="N397" s="74">
        <v>359</v>
      </c>
      <c r="O397" s="74">
        <v>320</v>
      </c>
      <c r="P397" s="74">
        <v>362</v>
      </c>
      <c r="Q397" s="74">
        <v>373</v>
      </c>
      <c r="R397" s="1"/>
      <c r="S397" s="63">
        <v>306</v>
      </c>
      <c r="T397" s="63">
        <v>349</v>
      </c>
      <c r="U397" s="63">
        <v>360</v>
      </c>
      <c r="V397" s="63">
        <v>322</v>
      </c>
      <c r="W397" s="5">
        <v>361</v>
      </c>
      <c r="X397" s="52">
        <v>372</v>
      </c>
      <c r="Y397" s="56">
        <f t="shared" si="91"/>
        <v>2</v>
      </c>
      <c r="Z397" s="7">
        <f t="shared" si="92"/>
        <v>1</v>
      </c>
      <c r="AA397" s="7">
        <f t="shared" si="93"/>
        <v>1</v>
      </c>
      <c r="AB397" s="7">
        <f t="shared" si="94"/>
        <v>2</v>
      </c>
      <c r="AC397" s="7">
        <f t="shared" si="95"/>
        <v>-1</v>
      </c>
      <c r="AD397" s="7">
        <f t="shared" si="96"/>
        <v>-1</v>
      </c>
      <c r="AI397" s="67" t="b">
        <f t="shared" si="97"/>
        <v>1</v>
      </c>
      <c r="AJ397" s="67" t="b">
        <f t="shared" si="98"/>
        <v>1</v>
      </c>
      <c r="AK397" s="67" t="b">
        <f t="shared" si="99"/>
        <v>0</v>
      </c>
      <c r="BT397" s="12"/>
      <c r="CA397" s="108"/>
    </row>
    <row r="398" spans="1:79" ht="15" hidden="1" customHeight="1" x14ac:dyDescent="0.35">
      <c r="A398" s="71">
        <v>44169</v>
      </c>
      <c r="B398" s="72" t="s">
        <v>44</v>
      </c>
      <c r="C398" s="73">
        <v>23018</v>
      </c>
      <c r="D398" s="74" t="s">
        <v>316</v>
      </c>
      <c r="E398" s="74">
        <v>223965</v>
      </c>
      <c r="F398" s="74" t="s">
        <v>317</v>
      </c>
      <c r="G398" s="65">
        <v>223970</v>
      </c>
      <c r="H398" s="74">
        <v>1</v>
      </c>
      <c r="I398" s="72"/>
      <c r="J398" s="72"/>
      <c r="K398" s="72"/>
      <c r="L398" s="75">
        <v>608</v>
      </c>
      <c r="M398" s="75">
        <v>764</v>
      </c>
      <c r="N398" s="75">
        <v>856</v>
      </c>
      <c r="O398" s="75">
        <v>715</v>
      </c>
      <c r="P398" s="75">
        <v>874</v>
      </c>
      <c r="Q398" s="75">
        <v>981</v>
      </c>
      <c r="R398" s="1"/>
      <c r="S398" s="8">
        <v>419</v>
      </c>
      <c r="T398" s="8">
        <v>521</v>
      </c>
      <c r="U398" s="8">
        <v>599</v>
      </c>
      <c r="V398" s="8">
        <v>482</v>
      </c>
      <c r="W398" s="8">
        <v>608</v>
      </c>
      <c r="X398" s="60">
        <v>699</v>
      </c>
      <c r="Y398" s="56">
        <f t="shared" si="91"/>
        <v>-189</v>
      </c>
      <c r="Z398" s="7">
        <f t="shared" si="92"/>
        <v>-243</v>
      </c>
      <c r="AA398" s="7">
        <f t="shared" si="93"/>
        <v>-257</v>
      </c>
      <c r="AB398" s="7">
        <f t="shared" si="94"/>
        <v>-233</v>
      </c>
      <c r="AC398" s="7">
        <f t="shared" si="95"/>
        <v>-266</v>
      </c>
      <c r="AD398" s="7">
        <f t="shared" si="96"/>
        <v>-282</v>
      </c>
      <c r="AI398" s="67" t="b">
        <f t="shared" si="97"/>
        <v>1</v>
      </c>
      <c r="AJ398" s="67" t="b">
        <f t="shared" si="98"/>
        <v>1</v>
      </c>
      <c r="AK398" s="67" t="b">
        <f t="shared" si="99"/>
        <v>0</v>
      </c>
      <c r="BT398" s="12"/>
      <c r="CA398" s="108"/>
    </row>
    <row r="399" spans="1:79" ht="15" hidden="1" customHeight="1" x14ac:dyDescent="0.35">
      <c r="A399" s="71">
        <v>44169</v>
      </c>
      <c r="B399" s="72" t="s">
        <v>44</v>
      </c>
      <c r="C399" s="73">
        <v>23019</v>
      </c>
      <c r="D399" s="74" t="s">
        <v>316</v>
      </c>
      <c r="E399" s="74">
        <v>223966</v>
      </c>
      <c r="F399" s="74" t="s">
        <v>317</v>
      </c>
      <c r="G399" s="74">
        <v>223970</v>
      </c>
      <c r="H399" s="74">
        <v>1</v>
      </c>
      <c r="I399" s="72"/>
      <c r="J399" s="72"/>
      <c r="K399" s="72"/>
      <c r="L399" s="75">
        <v>656</v>
      </c>
      <c r="M399" s="75">
        <v>812</v>
      </c>
      <c r="N399" s="75">
        <v>904</v>
      </c>
      <c r="O399" s="75">
        <v>755</v>
      </c>
      <c r="P399" s="75">
        <v>914</v>
      </c>
      <c r="Q399" s="75">
        <v>1020</v>
      </c>
      <c r="R399" s="1"/>
      <c r="S399" s="8">
        <v>419</v>
      </c>
      <c r="T399" s="8">
        <v>521</v>
      </c>
      <c r="U399" s="8">
        <v>599</v>
      </c>
      <c r="V399" s="8">
        <v>482</v>
      </c>
      <c r="W399" s="8">
        <v>608</v>
      </c>
      <c r="X399" s="60">
        <v>699</v>
      </c>
      <c r="Y399" s="56">
        <f t="shared" si="91"/>
        <v>-237</v>
      </c>
      <c r="Z399" s="7">
        <f t="shared" si="92"/>
        <v>-291</v>
      </c>
      <c r="AA399" s="7">
        <f t="shared" si="93"/>
        <v>-305</v>
      </c>
      <c r="AB399" s="7">
        <f t="shared" si="94"/>
        <v>-273</v>
      </c>
      <c r="AC399" s="7">
        <f t="shared" si="95"/>
        <v>-306</v>
      </c>
      <c r="AD399" s="7">
        <f t="shared" si="96"/>
        <v>-321</v>
      </c>
      <c r="AI399" s="67" t="b">
        <f t="shared" si="97"/>
        <v>1</v>
      </c>
      <c r="AJ399" s="67" t="b">
        <f t="shared" si="98"/>
        <v>1</v>
      </c>
      <c r="AK399" s="67" t="b">
        <f t="shared" si="99"/>
        <v>0</v>
      </c>
      <c r="BT399" s="12"/>
      <c r="CA399" s="108"/>
    </row>
    <row r="400" spans="1:79" ht="15" hidden="1" customHeight="1" x14ac:dyDescent="0.35">
      <c r="A400" s="76">
        <v>44148</v>
      </c>
      <c r="B400" s="72" t="s">
        <v>44</v>
      </c>
      <c r="C400" s="74">
        <v>23020</v>
      </c>
      <c r="D400" s="74" t="s">
        <v>70</v>
      </c>
      <c r="E400" s="74">
        <v>223964</v>
      </c>
      <c r="F400" s="74" t="s">
        <v>71</v>
      </c>
      <c r="G400" s="74">
        <v>223970</v>
      </c>
      <c r="H400" s="74">
        <v>1</v>
      </c>
      <c r="I400" s="74"/>
      <c r="J400" s="74"/>
      <c r="K400" s="72"/>
      <c r="L400" s="74">
        <v>608</v>
      </c>
      <c r="M400" s="74">
        <v>764</v>
      </c>
      <c r="N400" s="74">
        <v>856</v>
      </c>
      <c r="O400" s="74">
        <v>715</v>
      </c>
      <c r="P400" s="74">
        <v>874</v>
      </c>
      <c r="Q400" s="74">
        <v>981</v>
      </c>
      <c r="R400" s="1"/>
      <c r="S400" s="5">
        <v>419</v>
      </c>
      <c r="T400" s="5">
        <v>521</v>
      </c>
      <c r="U400" s="5">
        <v>599</v>
      </c>
      <c r="V400" s="5">
        <v>482</v>
      </c>
      <c r="W400" s="5">
        <v>608</v>
      </c>
      <c r="X400" s="52">
        <v>699</v>
      </c>
      <c r="Y400" s="56">
        <f t="shared" si="91"/>
        <v>-189</v>
      </c>
      <c r="Z400" s="7">
        <f t="shared" si="92"/>
        <v>-243</v>
      </c>
      <c r="AA400" s="7">
        <f t="shared" si="93"/>
        <v>-257</v>
      </c>
      <c r="AB400" s="7">
        <f t="shared" si="94"/>
        <v>-233</v>
      </c>
      <c r="AC400" s="7">
        <f t="shared" si="95"/>
        <v>-266</v>
      </c>
      <c r="AD400" s="7">
        <f t="shared" si="96"/>
        <v>-282</v>
      </c>
      <c r="AI400" s="67" t="b">
        <f t="shared" si="97"/>
        <v>1</v>
      </c>
      <c r="AJ400" s="67" t="b">
        <f t="shared" si="98"/>
        <v>1</v>
      </c>
      <c r="AK400" s="67" t="b">
        <f t="shared" si="99"/>
        <v>0</v>
      </c>
      <c r="BT400" s="12"/>
      <c r="CA400" s="108"/>
    </row>
    <row r="401" spans="1:79" ht="15" hidden="1" customHeight="1" x14ac:dyDescent="0.35">
      <c r="A401" s="71">
        <v>44169</v>
      </c>
      <c r="B401" s="72" t="s">
        <v>44</v>
      </c>
      <c r="C401" s="73">
        <v>23021</v>
      </c>
      <c r="D401" s="74" t="s">
        <v>316</v>
      </c>
      <c r="E401" s="74">
        <v>223963</v>
      </c>
      <c r="F401" s="74" t="s">
        <v>317</v>
      </c>
      <c r="G401" s="65">
        <v>223970</v>
      </c>
      <c r="H401" s="74">
        <v>1</v>
      </c>
      <c r="I401" s="72"/>
      <c r="J401" s="72"/>
      <c r="K401" s="72"/>
      <c r="L401" s="75">
        <v>656</v>
      </c>
      <c r="M401" s="75">
        <v>812</v>
      </c>
      <c r="N401" s="75">
        <v>904</v>
      </c>
      <c r="O401" s="75">
        <v>755</v>
      </c>
      <c r="P401" s="75">
        <v>914</v>
      </c>
      <c r="Q401" s="75">
        <v>1020</v>
      </c>
      <c r="R401" s="1"/>
      <c r="S401" s="8">
        <v>419</v>
      </c>
      <c r="T401" s="8">
        <v>521</v>
      </c>
      <c r="U401" s="8">
        <v>599</v>
      </c>
      <c r="V401" s="8">
        <v>482</v>
      </c>
      <c r="W401" s="8">
        <v>608</v>
      </c>
      <c r="X401" s="60">
        <v>699</v>
      </c>
      <c r="Y401" s="56">
        <f t="shared" si="91"/>
        <v>-237</v>
      </c>
      <c r="Z401" s="7">
        <f t="shared" si="92"/>
        <v>-291</v>
      </c>
      <c r="AA401" s="7">
        <f t="shared" si="93"/>
        <v>-305</v>
      </c>
      <c r="AB401" s="7">
        <f t="shared" si="94"/>
        <v>-273</v>
      </c>
      <c r="AC401" s="7">
        <f t="shared" si="95"/>
        <v>-306</v>
      </c>
      <c r="AD401" s="7">
        <f t="shared" si="96"/>
        <v>-321</v>
      </c>
      <c r="AI401" s="67" t="b">
        <f t="shared" si="97"/>
        <v>1</v>
      </c>
      <c r="AJ401" s="67" t="b">
        <f t="shared" si="98"/>
        <v>1</v>
      </c>
      <c r="AK401" s="67" t="b">
        <f t="shared" si="99"/>
        <v>0</v>
      </c>
      <c r="BT401" s="12"/>
      <c r="CA401" s="108"/>
    </row>
    <row r="402" spans="1:79" ht="15" hidden="1" customHeight="1" x14ac:dyDescent="0.35">
      <c r="A402" s="71">
        <v>44183</v>
      </c>
      <c r="B402" s="72" t="s">
        <v>44</v>
      </c>
      <c r="C402" s="73">
        <v>23022</v>
      </c>
      <c r="D402" s="74" t="s">
        <v>318</v>
      </c>
      <c r="E402" s="74">
        <v>223939</v>
      </c>
      <c r="F402" s="74" t="s">
        <v>335</v>
      </c>
      <c r="G402" s="74">
        <v>223951</v>
      </c>
      <c r="H402" s="74">
        <v>1</v>
      </c>
      <c r="I402" s="72"/>
      <c r="J402" s="72"/>
      <c r="K402" s="72"/>
      <c r="L402" s="75">
        <v>582</v>
      </c>
      <c r="M402" s="75">
        <v>738</v>
      </c>
      <c r="N402" s="75">
        <v>830</v>
      </c>
      <c r="O402" s="75">
        <v>694</v>
      </c>
      <c r="P402" s="75">
        <v>852</v>
      </c>
      <c r="Q402" s="75">
        <v>961</v>
      </c>
      <c r="R402" s="1"/>
      <c r="S402" s="8">
        <v>559</v>
      </c>
      <c r="T402" s="8">
        <v>680</v>
      </c>
      <c r="U402" s="8">
        <v>782</v>
      </c>
      <c r="V402" s="8">
        <v>643</v>
      </c>
      <c r="W402" s="8">
        <v>793</v>
      </c>
      <c r="X402" s="60">
        <v>835</v>
      </c>
      <c r="Y402" s="56">
        <f t="shared" si="91"/>
        <v>-23</v>
      </c>
      <c r="Z402" s="7">
        <f t="shared" si="92"/>
        <v>-58</v>
      </c>
      <c r="AA402" s="7">
        <f t="shared" si="93"/>
        <v>-48</v>
      </c>
      <c r="AB402" s="7">
        <f t="shared" si="94"/>
        <v>-51</v>
      </c>
      <c r="AC402" s="7">
        <f t="shared" si="95"/>
        <v>-59</v>
      </c>
      <c r="AD402" s="7">
        <f t="shared" si="96"/>
        <v>-126</v>
      </c>
      <c r="AI402" s="67" t="b">
        <f t="shared" si="97"/>
        <v>1</v>
      </c>
      <c r="AJ402" s="67" t="b">
        <f t="shared" si="98"/>
        <v>1</v>
      </c>
      <c r="AK402" s="67" t="b">
        <f t="shared" si="99"/>
        <v>0</v>
      </c>
      <c r="BT402" s="12"/>
      <c r="CA402" s="108"/>
    </row>
    <row r="403" spans="1:79" ht="15" hidden="1" customHeight="1" x14ac:dyDescent="0.35">
      <c r="A403" s="76">
        <v>44148</v>
      </c>
      <c r="B403" s="72" t="s">
        <v>44</v>
      </c>
      <c r="C403" s="74">
        <v>23023</v>
      </c>
      <c r="D403" s="74" t="s">
        <v>176</v>
      </c>
      <c r="E403" s="74">
        <v>223941</v>
      </c>
      <c r="F403" s="74" t="s">
        <v>126</v>
      </c>
      <c r="G403" s="74">
        <v>223952</v>
      </c>
      <c r="H403" s="74">
        <v>1</v>
      </c>
      <c r="I403" s="74"/>
      <c r="J403" s="74"/>
      <c r="K403" s="72"/>
      <c r="L403" s="74">
        <v>582</v>
      </c>
      <c r="M403" s="74">
        <v>738</v>
      </c>
      <c r="N403" s="74">
        <v>830</v>
      </c>
      <c r="O403" s="74">
        <v>694</v>
      </c>
      <c r="P403" s="74">
        <v>852</v>
      </c>
      <c r="Q403" s="74">
        <v>961</v>
      </c>
      <c r="R403" s="1"/>
      <c r="S403" s="5">
        <v>559</v>
      </c>
      <c r="T403" s="5">
        <v>680</v>
      </c>
      <c r="U403" s="5">
        <v>782</v>
      </c>
      <c r="V403" s="5">
        <v>643</v>
      </c>
      <c r="W403" s="5">
        <v>793</v>
      </c>
      <c r="X403" s="52">
        <v>835</v>
      </c>
      <c r="Y403" s="56">
        <f t="shared" si="91"/>
        <v>-23</v>
      </c>
      <c r="Z403" s="7">
        <f t="shared" si="92"/>
        <v>-58</v>
      </c>
      <c r="AA403" s="7">
        <f t="shared" si="93"/>
        <v>-48</v>
      </c>
      <c r="AB403" s="7">
        <f t="shared" si="94"/>
        <v>-51</v>
      </c>
      <c r="AC403" s="7">
        <f t="shared" si="95"/>
        <v>-59</v>
      </c>
      <c r="AD403" s="7">
        <f t="shared" si="96"/>
        <v>-126</v>
      </c>
      <c r="AI403" s="67" t="b">
        <f t="shared" si="97"/>
        <v>1</v>
      </c>
      <c r="AJ403" s="67" t="b">
        <f t="shared" si="98"/>
        <v>1</v>
      </c>
      <c r="AK403" s="67" t="b">
        <f t="shared" si="99"/>
        <v>0</v>
      </c>
      <c r="BT403" s="12"/>
      <c r="CA403" s="108"/>
    </row>
    <row r="404" spans="1:79" ht="15" hidden="1" customHeight="1" x14ac:dyDescent="0.35">
      <c r="A404" s="76">
        <v>44148</v>
      </c>
      <c r="B404" s="72" t="s">
        <v>44</v>
      </c>
      <c r="C404" s="74">
        <v>23024</v>
      </c>
      <c r="D404" s="74" t="s">
        <v>177</v>
      </c>
      <c r="E404" s="74">
        <v>223940</v>
      </c>
      <c r="F404" s="74" t="s">
        <v>124</v>
      </c>
      <c r="G404" s="74">
        <v>223954</v>
      </c>
      <c r="H404" s="74">
        <v>1</v>
      </c>
      <c r="I404" s="74"/>
      <c r="J404" s="74"/>
      <c r="K404" s="72"/>
      <c r="L404" s="74">
        <v>582</v>
      </c>
      <c r="M404" s="74">
        <v>738</v>
      </c>
      <c r="N404" s="74">
        <v>830</v>
      </c>
      <c r="O404" s="74">
        <v>694</v>
      </c>
      <c r="P404" s="74">
        <v>854</v>
      </c>
      <c r="Q404" s="74">
        <v>961</v>
      </c>
      <c r="R404" s="1"/>
      <c r="S404" s="7">
        <v>582</v>
      </c>
      <c r="T404" s="7">
        <v>738</v>
      </c>
      <c r="U404" s="7">
        <v>830</v>
      </c>
      <c r="V404" s="7">
        <v>694</v>
      </c>
      <c r="W404" s="5">
        <v>796</v>
      </c>
      <c r="X404" s="52">
        <v>835</v>
      </c>
      <c r="Y404" s="56">
        <f t="shared" si="91"/>
        <v>0</v>
      </c>
      <c r="Z404" s="7">
        <f t="shared" si="92"/>
        <v>0</v>
      </c>
      <c r="AA404" s="7">
        <f t="shared" si="93"/>
        <v>0</v>
      </c>
      <c r="AB404" s="7">
        <f t="shared" si="94"/>
        <v>0</v>
      </c>
      <c r="AC404" s="7">
        <f t="shared" si="95"/>
        <v>-58</v>
      </c>
      <c r="AD404" s="7">
        <f t="shared" si="96"/>
        <v>-126</v>
      </c>
      <c r="AI404" s="67" t="b">
        <f t="shared" si="97"/>
        <v>1</v>
      </c>
      <c r="AJ404" s="67" t="b">
        <f t="shared" si="98"/>
        <v>1</v>
      </c>
      <c r="AK404" s="67" t="b">
        <f t="shared" si="99"/>
        <v>0</v>
      </c>
      <c r="BT404" s="12"/>
      <c r="CA404" s="108"/>
    </row>
    <row r="405" spans="1:79" ht="15" hidden="1" customHeight="1" x14ac:dyDescent="0.35">
      <c r="A405" s="71">
        <v>44183</v>
      </c>
      <c r="B405" s="72" t="s">
        <v>44</v>
      </c>
      <c r="C405" s="73">
        <v>23025</v>
      </c>
      <c r="D405" s="74" t="s">
        <v>318</v>
      </c>
      <c r="E405" s="74">
        <v>223942</v>
      </c>
      <c r="F405" s="74" t="s">
        <v>335</v>
      </c>
      <c r="G405" s="74">
        <v>223953</v>
      </c>
      <c r="H405" s="74">
        <v>1</v>
      </c>
      <c r="I405" s="72"/>
      <c r="J405" s="72"/>
      <c r="K405" s="72"/>
      <c r="L405" s="75">
        <v>582</v>
      </c>
      <c r="M405" s="75">
        <v>738</v>
      </c>
      <c r="N405" s="75">
        <v>830</v>
      </c>
      <c r="O405" s="75">
        <v>694</v>
      </c>
      <c r="P405" s="75">
        <v>852</v>
      </c>
      <c r="Q405" s="75">
        <v>961</v>
      </c>
      <c r="R405" s="1"/>
      <c r="S405" s="8">
        <v>559</v>
      </c>
      <c r="T405" s="8">
        <v>680</v>
      </c>
      <c r="U405" s="8">
        <v>782</v>
      </c>
      <c r="V405" s="8">
        <v>643</v>
      </c>
      <c r="W405" s="8">
        <v>793</v>
      </c>
      <c r="X405" s="60">
        <v>835</v>
      </c>
      <c r="Y405" s="56">
        <f t="shared" si="91"/>
        <v>-23</v>
      </c>
      <c r="Z405" s="7">
        <f t="shared" si="92"/>
        <v>-58</v>
      </c>
      <c r="AA405" s="7">
        <f t="shared" si="93"/>
        <v>-48</v>
      </c>
      <c r="AB405" s="7">
        <f t="shared" si="94"/>
        <v>-51</v>
      </c>
      <c r="AC405" s="7">
        <f t="shared" si="95"/>
        <v>-59</v>
      </c>
      <c r="AD405" s="7">
        <f t="shared" si="96"/>
        <v>-126</v>
      </c>
      <c r="AI405" s="67" t="b">
        <f t="shared" si="97"/>
        <v>1</v>
      </c>
      <c r="AJ405" s="67" t="b">
        <f t="shared" si="98"/>
        <v>1</v>
      </c>
      <c r="AK405" s="67" t="b">
        <f t="shared" si="99"/>
        <v>0</v>
      </c>
      <c r="BT405" s="12"/>
      <c r="CA405" s="108"/>
    </row>
    <row r="406" spans="1:79" ht="15" hidden="1" customHeight="1" x14ac:dyDescent="0.35">
      <c r="A406" s="71">
        <v>44169</v>
      </c>
      <c r="B406" s="72" t="s">
        <v>44</v>
      </c>
      <c r="C406" s="73">
        <v>23028</v>
      </c>
      <c r="D406" s="74" t="s">
        <v>318</v>
      </c>
      <c r="E406" s="74">
        <v>223941</v>
      </c>
      <c r="F406" s="74" t="s">
        <v>319</v>
      </c>
      <c r="G406" s="74">
        <v>223945</v>
      </c>
      <c r="H406" s="74">
        <v>1</v>
      </c>
      <c r="I406" s="72"/>
      <c r="J406" s="72"/>
      <c r="K406" s="72"/>
      <c r="L406" s="75">
        <v>608</v>
      </c>
      <c r="M406" s="75">
        <v>764</v>
      </c>
      <c r="N406" s="75">
        <v>856</v>
      </c>
      <c r="O406" s="75">
        <v>715</v>
      </c>
      <c r="P406" s="75">
        <v>874</v>
      </c>
      <c r="Q406" s="75">
        <v>981</v>
      </c>
      <c r="R406" s="1"/>
      <c r="S406" s="8">
        <v>559</v>
      </c>
      <c r="T406" s="8">
        <v>680</v>
      </c>
      <c r="U406" s="8">
        <v>782</v>
      </c>
      <c r="V406" s="8">
        <v>643</v>
      </c>
      <c r="W406" s="8">
        <v>793</v>
      </c>
      <c r="X406" s="60">
        <v>912</v>
      </c>
      <c r="Y406" s="56">
        <f t="shared" si="91"/>
        <v>-49</v>
      </c>
      <c r="Z406" s="7">
        <f t="shared" si="92"/>
        <v>-84</v>
      </c>
      <c r="AA406" s="7">
        <f t="shared" si="93"/>
        <v>-74</v>
      </c>
      <c r="AB406" s="7">
        <f t="shared" si="94"/>
        <v>-72</v>
      </c>
      <c r="AC406" s="7">
        <f t="shared" si="95"/>
        <v>-81</v>
      </c>
      <c r="AD406" s="7">
        <f t="shared" si="96"/>
        <v>-69</v>
      </c>
      <c r="AI406" s="67" t="b">
        <f t="shared" si="97"/>
        <v>1</v>
      </c>
      <c r="AJ406" s="67" t="b">
        <f t="shared" si="98"/>
        <v>1</v>
      </c>
      <c r="AK406" s="67" t="b">
        <f t="shared" si="99"/>
        <v>0</v>
      </c>
      <c r="BT406" s="12"/>
      <c r="CA406" s="108"/>
    </row>
    <row r="407" spans="1:79" ht="15" hidden="1" customHeight="1" x14ac:dyDescent="0.35">
      <c r="A407" s="71">
        <v>44169</v>
      </c>
      <c r="B407" s="72" t="s">
        <v>44</v>
      </c>
      <c r="C407" s="73">
        <v>23029</v>
      </c>
      <c r="D407" s="74" t="s">
        <v>318</v>
      </c>
      <c r="E407" s="74">
        <v>223940</v>
      </c>
      <c r="F407" s="74" t="s">
        <v>319</v>
      </c>
      <c r="G407" s="74">
        <v>223947</v>
      </c>
      <c r="H407" s="74">
        <v>1</v>
      </c>
      <c r="I407" s="72"/>
      <c r="J407" s="72"/>
      <c r="K407" s="72"/>
      <c r="L407" s="75">
        <v>608</v>
      </c>
      <c r="M407" s="75">
        <v>752</v>
      </c>
      <c r="N407" s="75">
        <v>856</v>
      </c>
      <c r="O407" s="75">
        <v>706</v>
      </c>
      <c r="P407" s="75">
        <v>852</v>
      </c>
      <c r="Q407" s="75">
        <v>980</v>
      </c>
      <c r="R407" s="1"/>
      <c r="S407" s="8">
        <v>559</v>
      </c>
      <c r="T407" s="8">
        <v>680</v>
      </c>
      <c r="U407" s="8">
        <v>782</v>
      </c>
      <c r="V407" s="8">
        <v>643</v>
      </c>
      <c r="W407" s="8">
        <v>793</v>
      </c>
      <c r="X407" s="60">
        <v>835</v>
      </c>
      <c r="Y407" s="56">
        <f t="shared" si="91"/>
        <v>-49</v>
      </c>
      <c r="Z407" s="7">
        <f t="shared" si="92"/>
        <v>-72</v>
      </c>
      <c r="AA407" s="7">
        <f t="shared" si="93"/>
        <v>-74</v>
      </c>
      <c r="AB407" s="7">
        <f t="shared" si="94"/>
        <v>-63</v>
      </c>
      <c r="AC407" s="7">
        <f t="shared" si="95"/>
        <v>-59</v>
      </c>
      <c r="AD407" s="7">
        <f t="shared" si="96"/>
        <v>-145</v>
      </c>
      <c r="AI407" s="67" t="b">
        <f t="shared" si="97"/>
        <v>1</v>
      </c>
      <c r="AJ407" s="67" t="b">
        <f t="shared" si="98"/>
        <v>1</v>
      </c>
      <c r="AK407" s="67" t="b">
        <f t="shared" si="99"/>
        <v>0</v>
      </c>
      <c r="BT407" s="12"/>
      <c r="CA407" s="108"/>
    </row>
    <row r="408" spans="1:79" ht="15" hidden="1" customHeight="1" x14ac:dyDescent="0.35">
      <c r="A408" s="71">
        <v>44169</v>
      </c>
      <c r="B408" s="72" t="s">
        <v>44</v>
      </c>
      <c r="C408" s="73">
        <v>23030</v>
      </c>
      <c r="D408" s="74" t="s">
        <v>318</v>
      </c>
      <c r="E408" s="74">
        <v>223942</v>
      </c>
      <c r="F408" s="74" t="s">
        <v>319</v>
      </c>
      <c r="G408" s="74">
        <v>223946</v>
      </c>
      <c r="H408" s="74">
        <v>1</v>
      </c>
      <c r="I408" s="72"/>
      <c r="J408" s="72"/>
      <c r="K408" s="72"/>
      <c r="L408" s="75">
        <v>608</v>
      </c>
      <c r="M408" s="75">
        <v>764</v>
      </c>
      <c r="N408" s="75">
        <v>800</v>
      </c>
      <c r="O408" s="75">
        <v>715</v>
      </c>
      <c r="P408" s="75">
        <v>776</v>
      </c>
      <c r="Q408" s="75">
        <v>800</v>
      </c>
      <c r="R408" s="1"/>
      <c r="S408" s="8">
        <v>559</v>
      </c>
      <c r="T408" s="8">
        <v>680</v>
      </c>
      <c r="U408" s="8">
        <v>782</v>
      </c>
      <c r="V408" s="8">
        <v>643</v>
      </c>
      <c r="W408" s="14">
        <v>776</v>
      </c>
      <c r="X408" s="53">
        <v>800</v>
      </c>
      <c r="Y408" s="56">
        <f t="shared" si="91"/>
        <v>-49</v>
      </c>
      <c r="Z408" s="7">
        <f t="shared" si="92"/>
        <v>-84</v>
      </c>
      <c r="AA408" s="7">
        <f t="shared" si="93"/>
        <v>-18</v>
      </c>
      <c r="AB408" s="7">
        <f t="shared" si="94"/>
        <v>-72</v>
      </c>
      <c r="AC408" s="7">
        <f t="shared" si="95"/>
        <v>0</v>
      </c>
      <c r="AD408" s="7">
        <f t="shared" si="96"/>
        <v>0</v>
      </c>
      <c r="AI408" s="67" t="b">
        <f t="shared" si="97"/>
        <v>1</v>
      </c>
      <c r="AJ408" s="67" t="b">
        <f t="shared" si="98"/>
        <v>1</v>
      </c>
      <c r="AK408" s="67" t="b">
        <f t="shared" si="99"/>
        <v>0</v>
      </c>
      <c r="BT408" s="12"/>
      <c r="CA408" s="108"/>
    </row>
    <row r="409" spans="1:79" ht="15" hidden="1" customHeight="1" x14ac:dyDescent="0.35">
      <c r="A409" s="71">
        <v>44169</v>
      </c>
      <c r="B409" s="72" t="s">
        <v>44</v>
      </c>
      <c r="C409" s="73">
        <v>23031</v>
      </c>
      <c r="D409" s="74" t="s">
        <v>318</v>
      </c>
      <c r="E409" s="74">
        <v>223939</v>
      </c>
      <c r="F409" s="74" t="s">
        <v>319</v>
      </c>
      <c r="G409" s="74">
        <v>223944</v>
      </c>
      <c r="H409" s="74">
        <v>1</v>
      </c>
      <c r="I409" s="72"/>
      <c r="J409" s="72"/>
      <c r="K409" s="72"/>
      <c r="L409" s="75">
        <v>608</v>
      </c>
      <c r="M409" s="75">
        <v>752</v>
      </c>
      <c r="N409" s="75">
        <v>800</v>
      </c>
      <c r="O409" s="75">
        <v>706</v>
      </c>
      <c r="P409" s="75">
        <v>776</v>
      </c>
      <c r="Q409" s="75">
        <v>800</v>
      </c>
      <c r="R409" s="1"/>
      <c r="S409" s="8">
        <v>559</v>
      </c>
      <c r="T409" s="8">
        <v>680</v>
      </c>
      <c r="U409" s="8">
        <v>782</v>
      </c>
      <c r="V409" s="8">
        <v>643</v>
      </c>
      <c r="W409" s="14">
        <v>776</v>
      </c>
      <c r="X409" s="53">
        <v>800</v>
      </c>
      <c r="Y409" s="56">
        <f t="shared" si="91"/>
        <v>-49</v>
      </c>
      <c r="Z409" s="7">
        <f t="shared" si="92"/>
        <v>-72</v>
      </c>
      <c r="AA409" s="7">
        <f t="shared" si="93"/>
        <v>-18</v>
      </c>
      <c r="AB409" s="7">
        <f t="shared" si="94"/>
        <v>-63</v>
      </c>
      <c r="AC409" s="7">
        <f t="shared" si="95"/>
        <v>0</v>
      </c>
      <c r="AD409" s="7">
        <f t="shared" si="96"/>
        <v>0</v>
      </c>
      <c r="AI409" s="67" t="b">
        <f t="shared" si="97"/>
        <v>1</v>
      </c>
      <c r="AJ409" s="67" t="b">
        <f t="shared" si="98"/>
        <v>1</v>
      </c>
      <c r="AK409" s="67" t="b">
        <f t="shared" si="99"/>
        <v>0</v>
      </c>
      <c r="BT409" s="12"/>
      <c r="CA409" s="108"/>
    </row>
    <row r="410" spans="1:79" ht="15" hidden="1" customHeight="1" x14ac:dyDescent="0.35">
      <c r="A410" s="71">
        <v>44183</v>
      </c>
      <c r="B410" s="72" t="s">
        <v>44</v>
      </c>
      <c r="C410" s="73">
        <v>23032</v>
      </c>
      <c r="D410" s="74" t="s">
        <v>336</v>
      </c>
      <c r="E410" s="74">
        <v>223938</v>
      </c>
      <c r="F410" s="74" t="s">
        <v>318</v>
      </c>
      <c r="G410" s="74">
        <v>223939</v>
      </c>
      <c r="H410" s="74">
        <v>1</v>
      </c>
      <c r="I410" s="72"/>
      <c r="J410" s="72"/>
      <c r="K410" s="72"/>
      <c r="L410" s="75">
        <v>630</v>
      </c>
      <c r="M410" s="75">
        <v>752</v>
      </c>
      <c r="N410" s="75">
        <v>865</v>
      </c>
      <c r="O410" s="75">
        <v>706</v>
      </c>
      <c r="P410" s="75">
        <v>852</v>
      </c>
      <c r="Q410" s="75">
        <v>980</v>
      </c>
      <c r="R410" s="1"/>
      <c r="S410" s="8">
        <v>559</v>
      </c>
      <c r="T410" s="8">
        <v>680</v>
      </c>
      <c r="U410" s="8">
        <v>782</v>
      </c>
      <c r="V410" s="8">
        <v>643</v>
      </c>
      <c r="W410" s="8">
        <v>793</v>
      </c>
      <c r="X410" s="60">
        <v>835</v>
      </c>
      <c r="Y410" s="56">
        <f t="shared" si="91"/>
        <v>-71</v>
      </c>
      <c r="Z410" s="7">
        <f t="shared" si="92"/>
        <v>-72</v>
      </c>
      <c r="AA410" s="7">
        <f t="shared" si="93"/>
        <v>-83</v>
      </c>
      <c r="AB410" s="7">
        <f t="shared" si="94"/>
        <v>-63</v>
      </c>
      <c r="AC410" s="7">
        <f t="shared" si="95"/>
        <v>-59</v>
      </c>
      <c r="AD410" s="7">
        <f t="shared" si="96"/>
        <v>-145</v>
      </c>
      <c r="AI410" s="67" t="b">
        <f t="shared" si="97"/>
        <v>1</v>
      </c>
      <c r="AJ410" s="67" t="b">
        <f t="shared" si="98"/>
        <v>1</v>
      </c>
      <c r="AK410" s="67" t="b">
        <f t="shared" si="99"/>
        <v>0</v>
      </c>
      <c r="BT410" s="12"/>
      <c r="CA410" s="108"/>
    </row>
    <row r="411" spans="1:79" ht="15" hidden="1" customHeight="1" x14ac:dyDescent="0.35">
      <c r="A411" s="76">
        <v>44148</v>
      </c>
      <c r="B411" s="72" t="s">
        <v>44</v>
      </c>
      <c r="C411" s="74">
        <v>23033</v>
      </c>
      <c r="D411" s="74" t="s">
        <v>72</v>
      </c>
      <c r="E411" s="74">
        <v>223937</v>
      </c>
      <c r="F411" s="74" t="s">
        <v>176</v>
      </c>
      <c r="G411" s="74">
        <v>223941</v>
      </c>
      <c r="H411" s="74">
        <v>1</v>
      </c>
      <c r="I411" s="74"/>
      <c r="J411" s="74"/>
      <c r="K411" s="72"/>
      <c r="L411" s="74">
        <v>1100</v>
      </c>
      <c r="M411" s="74">
        <v>1164</v>
      </c>
      <c r="N411" s="74">
        <v>1200</v>
      </c>
      <c r="O411" s="74">
        <v>1156</v>
      </c>
      <c r="P411" s="74">
        <v>1164</v>
      </c>
      <c r="Q411" s="74">
        <v>1200</v>
      </c>
      <c r="R411" s="1"/>
      <c r="S411" s="5">
        <v>637</v>
      </c>
      <c r="T411" s="5">
        <v>637</v>
      </c>
      <c r="U411" s="5">
        <v>668</v>
      </c>
      <c r="V411" s="5">
        <v>637</v>
      </c>
      <c r="W411" s="5">
        <v>637</v>
      </c>
      <c r="X411" s="52">
        <v>668</v>
      </c>
      <c r="Y411" s="56">
        <f t="shared" si="91"/>
        <v>-463</v>
      </c>
      <c r="Z411" s="7">
        <f t="shared" si="92"/>
        <v>-527</v>
      </c>
      <c r="AA411" s="7">
        <f t="shared" si="93"/>
        <v>-532</v>
      </c>
      <c r="AB411" s="7">
        <f t="shared" si="94"/>
        <v>-519</v>
      </c>
      <c r="AC411" s="7">
        <f t="shared" si="95"/>
        <v>-527</v>
      </c>
      <c r="AD411" s="7">
        <f t="shared" si="96"/>
        <v>-532</v>
      </c>
      <c r="AI411" s="67" t="b">
        <f t="shared" si="97"/>
        <v>1</v>
      </c>
      <c r="AJ411" s="67" t="b">
        <f t="shared" si="98"/>
        <v>1</v>
      </c>
      <c r="AK411" s="67" t="b">
        <f t="shared" si="99"/>
        <v>0</v>
      </c>
      <c r="BT411" s="12"/>
      <c r="CA411" s="108"/>
    </row>
    <row r="412" spans="1:79" ht="15" hidden="1" customHeight="1" x14ac:dyDescent="0.35">
      <c r="A412" s="71">
        <v>44183</v>
      </c>
      <c r="B412" s="72" t="s">
        <v>44</v>
      </c>
      <c r="C412" s="73">
        <v>23034</v>
      </c>
      <c r="D412" s="74" t="s">
        <v>336</v>
      </c>
      <c r="E412" s="74">
        <v>223938</v>
      </c>
      <c r="F412" s="74" t="s">
        <v>318</v>
      </c>
      <c r="G412" s="74">
        <v>223940</v>
      </c>
      <c r="H412" s="74">
        <v>1</v>
      </c>
      <c r="I412" s="72"/>
      <c r="J412" s="72"/>
      <c r="K412" s="72"/>
      <c r="L412" s="75">
        <v>1118</v>
      </c>
      <c r="M412" s="75">
        <v>1164</v>
      </c>
      <c r="N412" s="75">
        <v>1200</v>
      </c>
      <c r="O412" s="75">
        <v>1164</v>
      </c>
      <c r="P412" s="75">
        <v>1164</v>
      </c>
      <c r="Q412" s="75">
        <v>1200</v>
      </c>
      <c r="R412" s="1"/>
      <c r="S412" s="8">
        <v>796</v>
      </c>
      <c r="T412" s="8">
        <v>796</v>
      </c>
      <c r="U412" s="8">
        <v>835</v>
      </c>
      <c r="V412" s="8">
        <v>796</v>
      </c>
      <c r="W412" s="8">
        <v>796</v>
      </c>
      <c r="X412" s="60">
        <v>835</v>
      </c>
      <c r="Y412" s="56">
        <f t="shared" si="91"/>
        <v>-322</v>
      </c>
      <c r="Z412" s="7">
        <f t="shared" si="92"/>
        <v>-368</v>
      </c>
      <c r="AA412" s="7">
        <f t="shared" si="93"/>
        <v>-365</v>
      </c>
      <c r="AB412" s="7">
        <f t="shared" si="94"/>
        <v>-368</v>
      </c>
      <c r="AC412" s="7">
        <f t="shared" si="95"/>
        <v>-368</v>
      </c>
      <c r="AD412" s="7">
        <f t="shared" si="96"/>
        <v>-365</v>
      </c>
      <c r="AI412" s="67" t="b">
        <f t="shared" si="97"/>
        <v>1</v>
      </c>
      <c r="AJ412" s="67" t="b">
        <f t="shared" si="98"/>
        <v>1</v>
      </c>
      <c r="AK412" s="67" t="b">
        <f t="shared" si="99"/>
        <v>0</v>
      </c>
      <c r="BT412" s="12"/>
      <c r="CA412" s="108"/>
    </row>
    <row r="413" spans="1:79" ht="15" hidden="1" customHeight="1" x14ac:dyDescent="0.35">
      <c r="A413" s="76">
        <v>44148</v>
      </c>
      <c r="B413" s="72" t="s">
        <v>44</v>
      </c>
      <c r="C413" s="74">
        <v>23035</v>
      </c>
      <c r="D413" s="74" t="s">
        <v>72</v>
      </c>
      <c r="E413" s="74">
        <v>223937</v>
      </c>
      <c r="F413" s="74" t="s">
        <v>73</v>
      </c>
      <c r="G413" s="74">
        <v>223942</v>
      </c>
      <c r="H413" s="74">
        <v>1</v>
      </c>
      <c r="I413" s="74"/>
      <c r="J413" s="74"/>
      <c r="K413" s="72"/>
      <c r="L413" s="74">
        <v>1100</v>
      </c>
      <c r="M413" s="74">
        <v>1164</v>
      </c>
      <c r="N413" s="74">
        <v>1200</v>
      </c>
      <c r="O413" s="74">
        <v>1156</v>
      </c>
      <c r="P413" s="74">
        <v>1164</v>
      </c>
      <c r="Q413" s="74">
        <v>1200</v>
      </c>
      <c r="R413" s="1"/>
      <c r="S413" s="5">
        <v>796</v>
      </c>
      <c r="T413" s="5">
        <v>796</v>
      </c>
      <c r="U413" s="5">
        <v>835</v>
      </c>
      <c r="V413" s="5">
        <v>796</v>
      </c>
      <c r="W413" s="5">
        <v>796</v>
      </c>
      <c r="X413" s="52">
        <v>835</v>
      </c>
      <c r="Y413" s="56">
        <f t="shared" si="91"/>
        <v>-304</v>
      </c>
      <c r="Z413" s="7">
        <f t="shared" si="92"/>
        <v>-368</v>
      </c>
      <c r="AA413" s="7">
        <f t="shared" si="93"/>
        <v>-365</v>
      </c>
      <c r="AB413" s="7">
        <f t="shared" si="94"/>
        <v>-360</v>
      </c>
      <c r="AC413" s="7">
        <f t="shared" si="95"/>
        <v>-368</v>
      </c>
      <c r="AD413" s="7">
        <f t="shared" si="96"/>
        <v>-365</v>
      </c>
      <c r="AI413" s="67" t="b">
        <f t="shared" si="97"/>
        <v>1</v>
      </c>
      <c r="AJ413" s="67" t="b">
        <f t="shared" si="98"/>
        <v>1</v>
      </c>
      <c r="AK413" s="67" t="b">
        <f t="shared" si="99"/>
        <v>0</v>
      </c>
      <c r="BT413" s="12"/>
      <c r="CA413" s="108"/>
    </row>
    <row r="414" spans="1:79" ht="15" hidden="1" customHeight="1" x14ac:dyDescent="0.35">
      <c r="A414" s="76">
        <v>44148</v>
      </c>
      <c r="B414" s="72" t="s">
        <v>44</v>
      </c>
      <c r="C414" s="74">
        <v>23040</v>
      </c>
      <c r="D414" s="74" t="s">
        <v>128</v>
      </c>
      <c r="E414" s="74">
        <v>223961</v>
      </c>
      <c r="F414" s="74" t="s">
        <v>129</v>
      </c>
      <c r="G414" s="74">
        <v>223965</v>
      </c>
      <c r="H414" s="74">
        <v>1</v>
      </c>
      <c r="I414" s="74"/>
      <c r="J414" s="74"/>
      <c r="K414" s="72"/>
      <c r="L414" s="74">
        <v>608</v>
      </c>
      <c r="M414" s="74">
        <v>752</v>
      </c>
      <c r="N414" s="74">
        <v>856</v>
      </c>
      <c r="O414" s="74">
        <v>706</v>
      </c>
      <c r="P414" s="74">
        <v>852</v>
      </c>
      <c r="Q414" s="74">
        <v>980</v>
      </c>
      <c r="R414" s="1"/>
      <c r="S414" s="5">
        <v>419</v>
      </c>
      <c r="T414" s="5">
        <v>521</v>
      </c>
      <c r="U414" s="5">
        <v>599</v>
      </c>
      <c r="V414" s="5">
        <v>482</v>
      </c>
      <c r="W414" s="5">
        <v>608</v>
      </c>
      <c r="X414" s="52">
        <v>699</v>
      </c>
      <c r="Y414" s="56">
        <f t="shared" si="91"/>
        <v>-189</v>
      </c>
      <c r="Z414" s="7">
        <f t="shared" si="92"/>
        <v>-231</v>
      </c>
      <c r="AA414" s="7">
        <f t="shared" si="93"/>
        <v>-257</v>
      </c>
      <c r="AB414" s="7">
        <f t="shared" si="94"/>
        <v>-224</v>
      </c>
      <c r="AC414" s="7">
        <f t="shared" si="95"/>
        <v>-244</v>
      </c>
      <c r="AD414" s="7">
        <f t="shared" si="96"/>
        <v>-281</v>
      </c>
      <c r="AI414" s="67" t="b">
        <f t="shared" si="97"/>
        <v>1</v>
      </c>
      <c r="AJ414" s="67" t="b">
        <f t="shared" si="98"/>
        <v>1</v>
      </c>
      <c r="AK414" s="67" t="b">
        <f t="shared" si="99"/>
        <v>0</v>
      </c>
      <c r="BT414" s="12"/>
      <c r="CA414" s="108"/>
    </row>
    <row r="415" spans="1:79" ht="15" hidden="1" customHeight="1" x14ac:dyDescent="0.35">
      <c r="A415" s="76">
        <v>44148</v>
      </c>
      <c r="B415" s="72" t="s">
        <v>44</v>
      </c>
      <c r="C415" s="74">
        <v>23041</v>
      </c>
      <c r="D415" s="74" t="s">
        <v>130</v>
      </c>
      <c r="E415" s="74">
        <v>223962</v>
      </c>
      <c r="F415" s="74" t="s">
        <v>131</v>
      </c>
      <c r="G415" s="74">
        <v>223966</v>
      </c>
      <c r="H415" s="74">
        <v>1</v>
      </c>
      <c r="I415" s="74"/>
      <c r="J415" s="74"/>
      <c r="K415" s="72"/>
      <c r="L415" s="74">
        <v>559</v>
      </c>
      <c r="M415" s="74">
        <v>680</v>
      </c>
      <c r="N415" s="74">
        <v>782</v>
      </c>
      <c r="O415" s="74">
        <v>643</v>
      </c>
      <c r="P415" s="74">
        <v>793</v>
      </c>
      <c r="Q415" s="74">
        <v>912</v>
      </c>
      <c r="R415" s="1"/>
      <c r="S415" s="5">
        <v>419</v>
      </c>
      <c r="T415" s="5">
        <v>521</v>
      </c>
      <c r="U415" s="5">
        <v>599</v>
      </c>
      <c r="V415" s="5">
        <v>482</v>
      </c>
      <c r="W415" s="5">
        <v>608</v>
      </c>
      <c r="X415" s="52">
        <v>699</v>
      </c>
      <c r="Y415" s="56">
        <f t="shared" si="91"/>
        <v>-140</v>
      </c>
      <c r="Z415" s="7">
        <f t="shared" si="92"/>
        <v>-159</v>
      </c>
      <c r="AA415" s="7">
        <f t="shared" si="93"/>
        <v>-183</v>
      </c>
      <c r="AB415" s="7">
        <f t="shared" si="94"/>
        <v>-161</v>
      </c>
      <c r="AC415" s="7">
        <f t="shared" si="95"/>
        <v>-185</v>
      </c>
      <c r="AD415" s="7">
        <f t="shared" si="96"/>
        <v>-213</v>
      </c>
      <c r="AI415" s="67" t="b">
        <f t="shared" si="97"/>
        <v>1</v>
      </c>
      <c r="AJ415" s="67" t="b">
        <f t="shared" si="98"/>
        <v>1</v>
      </c>
      <c r="AK415" s="67" t="b">
        <f t="shared" si="99"/>
        <v>0</v>
      </c>
      <c r="BT415" s="12"/>
      <c r="CA415" s="108"/>
    </row>
    <row r="416" spans="1:79" ht="15" hidden="1" customHeight="1" x14ac:dyDescent="0.35">
      <c r="A416" s="76">
        <v>44148</v>
      </c>
      <c r="B416" s="72" t="s">
        <v>44</v>
      </c>
      <c r="C416" s="74">
        <v>23042</v>
      </c>
      <c r="D416" s="74" t="s">
        <v>132</v>
      </c>
      <c r="E416" s="74">
        <v>223977</v>
      </c>
      <c r="F416" s="74" t="s">
        <v>133</v>
      </c>
      <c r="G416" s="74">
        <v>223982</v>
      </c>
      <c r="H416" s="74">
        <v>1</v>
      </c>
      <c r="I416" s="74"/>
      <c r="J416" s="74"/>
      <c r="K416" s="72"/>
      <c r="L416" s="74">
        <v>582</v>
      </c>
      <c r="M416" s="74">
        <v>738</v>
      </c>
      <c r="N416" s="74">
        <v>830</v>
      </c>
      <c r="O416" s="74">
        <v>694</v>
      </c>
      <c r="P416" s="74">
        <v>852</v>
      </c>
      <c r="Q416" s="74">
        <v>961</v>
      </c>
      <c r="R416" s="1"/>
      <c r="S416" s="5">
        <v>559</v>
      </c>
      <c r="T416" s="5">
        <v>680</v>
      </c>
      <c r="U416" s="5">
        <v>782</v>
      </c>
      <c r="V416" s="5">
        <v>643</v>
      </c>
      <c r="W416" s="5">
        <v>793</v>
      </c>
      <c r="X416" s="52">
        <v>835</v>
      </c>
      <c r="Y416" s="56">
        <f t="shared" si="91"/>
        <v>-23</v>
      </c>
      <c r="Z416" s="7">
        <f t="shared" si="92"/>
        <v>-58</v>
      </c>
      <c r="AA416" s="7">
        <f t="shared" si="93"/>
        <v>-48</v>
      </c>
      <c r="AB416" s="7">
        <f t="shared" si="94"/>
        <v>-51</v>
      </c>
      <c r="AC416" s="7">
        <f t="shared" si="95"/>
        <v>-59</v>
      </c>
      <c r="AD416" s="7">
        <f t="shared" si="96"/>
        <v>-126</v>
      </c>
      <c r="AI416" s="67" t="b">
        <f t="shared" si="97"/>
        <v>1</v>
      </c>
      <c r="AJ416" s="67" t="b">
        <f t="shared" si="98"/>
        <v>1</v>
      </c>
      <c r="AK416" s="67" t="b">
        <f t="shared" si="99"/>
        <v>0</v>
      </c>
      <c r="BT416" s="12"/>
      <c r="CA416" s="108"/>
    </row>
    <row r="417" spans="1:79" ht="15" hidden="1" customHeight="1" x14ac:dyDescent="0.35">
      <c r="A417" s="76">
        <v>44148</v>
      </c>
      <c r="B417" s="72" t="s">
        <v>44</v>
      </c>
      <c r="C417" s="74">
        <v>23042</v>
      </c>
      <c r="D417" s="74" t="s">
        <v>130</v>
      </c>
      <c r="E417" s="74">
        <v>223962</v>
      </c>
      <c r="F417" s="74" t="s">
        <v>132</v>
      </c>
      <c r="G417" s="74">
        <v>223977</v>
      </c>
      <c r="H417" s="74">
        <v>1</v>
      </c>
      <c r="I417" s="74"/>
      <c r="J417" s="74"/>
      <c r="K417" s="72"/>
      <c r="L417" s="74">
        <v>582</v>
      </c>
      <c r="M417" s="74">
        <v>738</v>
      </c>
      <c r="N417" s="74">
        <v>830</v>
      </c>
      <c r="O417" s="74">
        <v>694</v>
      </c>
      <c r="P417" s="74">
        <v>852</v>
      </c>
      <c r="Q417" s="74">
        <v>961</v>
      </c>
      <c r="R417" s="1"/>
      <c r="S417" s="5">
        <v>559</v>
      </c>
      <c r="T417" s="5">
        <v>680</v>
      </c>
      <c r="U417" s="5">
        <v>782</v>
      </c>
      <c r="V417" s="5">
        <v>643</v>
      </c>
      <c r="W417" s="5">
        <v>793</v>
      </c>
      <c r="X417" s="52">
        <v>835</v>
      </c>
      <c r="Y417" s="56">
        <f t="shared" ref="Y417:Y464" si="100">S417-L417</f>
        <v>-23</v>
      </c>
      <c r="Z417" s="7">
        <f t="shared" ref="Z417:Z464" si="101">T417-M417</f>
        <v>-58</v>
      </c>
      <c r="AA417" s="7">
        <f t="shared" ref="AA417:AA464" si="102">U417-N417</f>
        <v>-48</v>
      </c>
      <c r="AB417" s="7">
        <f t="shared" ref="AB417:AB464" si="103">V417-O417</f>
        <v>-51</v>
      </c>
      <c r="AC417" s="7">
        <f t="shared" ref="AC417:AC464" si="104">W417-P417</f>
        <v>-59</v>
      </c>
      <c r="AD417" s="7">
        <f t="shared" ref="AD417:AD464" si="105">X417-Q417</f>
        <v>-126</v>
      </c>
      <c r="AI417" s="67" t="b">
        <f t="shared" si="97"/>
        <v>1</v>
      </c>
      <c r="AJ417" s="67" t="b">
        <f t="shared" si="98"/>
        <v>1</v>
      </c>
      <c r="AK417" s="67" t="b">
        <f t="shared" si="99"/>
        <v>0</v>
      </c>
      <c r="BT417" s="12"/>
      <c r="CA417" s="108"/>
    </row>
    <row r="418" spans="1:79" ht="15" hidden="1" customHeight="1" x14ac:dyDescent="0.35">
      <c r="A418" s="76">
        <v>44148</v>
      </c>
      <c r="B418" s="72" t="s">
        <v>44</v>
      </c>
      <c r="C418" s="74">
        <v>23043</v>
      </c>
      <c r="D418" s="74" t="s">
        <v>128</v>
      </c>
      <c r="E418" s="74">
        <v>223961</v>
      </c>
      <c r="F418" s="74" t="s">
        <v>134</v>
      </c>
      <c r="G418" s="74">
        <v>223980</v>
      </c>
      <c r="H418" s="74">
        <v>1</v>
      </c>
      <c r="I418" s="74"/>
      <c r="J418" s="74"/>
      <c r="K418" s="72"/>
      <c r="L418" s="74">
        <v>559</v>
      </c>
      <c r="M418" s="74">
        <v>680</v>
      </c>
      <c r="N418" s="74">
        <v>782</v>
      </c>
      <c r="O418" s="74">
        <v>643</v>
      </c>
      <c r="P418" s="74">
        <v>793</v>
      </c>
      <c r="Q418" s="74">
        <v>912</v>
      </c>
      <c r="R418" s="1"/>
      <c r="S418" s="7">
        <v>559</v>
      </c>
      <c r="T418" s="7">
        <v>680</v>
      </c>
      <c r="U418" s="7">
        <v>782</v>
      </c>
      <c r="V418" s="7">
        <v>643</v>
      </c>
      <c r="W418" s="7">
        <v>793</v>
      </c>
      <c r="X418" s="52">
        <v>835</v>
      </c>
      <c r="Y418" s="56">
        <f t="shared" si="100"/>
        <v>0</v>
      </c>
      <c r="Z418" s="7">
        <f t="shared" si="101"/>
        <v>0</v>
      </c>
      <c r="AA418" s="7">
        <f t="shared" si="102"/>
        <v>0</v>
      </c>
      <c r="AB418" s="7">
        <f t="shared" si="103"/>
        <v>0</v>
      </c>
      <c r="AC418" s="7">
        <f t="shared" si="104"/>
        <v>0</v>
      </c>
      <c r="AD418" s="7">
        <f t="shared" si="105"/>
        <v>-77</v>
      </c>
      <c r="AI418" s="67" t="b">
        <f t="shared" ref="AI418:AI464" si="106">(U418/T418)&gt;=1.03</f>
        <v>1</v>
      </c>
      <c r="AJ418" s="67" t="b">
        <f t="shared" ref="AJ418:AJ464" si="107">(X418/W418)&gt;=1.03</f>
        <v>1</v>
      </c>
      <c r="AK418" s="67" t="b">
        <f t="shared" ref="AK418:AK464" si="108">OR(NOT(AI418),NOT(AJ418))</f>
        <v>0</v>
      </c>
      <c r="BT418" s="12"/>
      <c r="CA418" s="108"/>
    </row>
    <row r="419" spans="1:79" ht="15" hidden="1" customHeight="1" x14ac:dyDescent="0.35">
      <c r="A419" s="71">
        <v>44169</v>
      </c>
      <c r="B419" s="72" t="s">
        <v>44</v>
      </c>
      <c r="C419" s="73">
        <v>23045</v>
      </c>
      <c r="D419" s="74" t="s">
        <v>320</v>
      </c>
      <c r="E419" s="74">
        <v>223978</v>
      </c>
      <c r="F419" s="74" t="s">
        <v>315</v>
      </c>
      <c r="G419" s="74">
        <v>223982</v>
      </c>
      <c r="H419" s="74">
        <v>1</v>
      </c>
      <c r="I419" s="72"/>
      <c r="J419" s="72"/>
      <c r="K419" s="72"/>
      <c r="L419" s="75">
        <v>582</v>
      </c>
      <c r="M419" s="75">
        <v>738</v>
      </c>
      <c r="N419" s="75">
        <v>830</v>
      </c>
      <c r="O419" s="75">
        <v>694</v>
      </c>
      <c r="P419" s="75">
        <v>852</v>
      </c>
      <c r="Q419" s="75">
        <v>961</v>
      </c>
      <c r="R419" s="1"/>
      <c r="S419" s="8">
        <v>559</v>
      </c>
      <c r="T419" s="8">
        <v>680</v>
      </c>
      <c r="U419" s="8">
        <v>782</v>
      </c>
      <c r="V419" s="8">
        <v>643</v>
      </c>
      <c r="W419" s="8">
        <v>793</v>
      </c>
      <c r="X419" s="60">
        <v>835</v>
      </c>
      <c r="Y419" s="56">
        <f t="shared" si="100"/>
        <v>-23</v>
      </c>
      <c r="Z419" s="7">
        <f t="shared" si="101"/>
        <v>-58</v>
      </c>
      <c r="AA419" s="7">
        <f t="shared" si="102"/>
        <v>-48</v>
      </c>
      <c r="AB419" s="7">
        <f t="shared" si="103"/>
        <v>-51</v>
      </c>
      <c r="AC419" s="7">
        <f t="shared" si="104"/>
        <v>-59</v>
      </c>
      <c r="AD419" s="7">
        <f t="shared" si="105"/>
        <v>-126</v>
      </c>
      <c r="AI419" s="67" t="b">
        <f t="shared" si="106"/>
        <v>1</v>
      </c>
      <c r="AJ419" s="67" t="b">
        <f t="shared" si="107"/>
        <v>1</v>
      </c>
      <c r="AK419" s="67" t="b">
        <f t="shared" si="108"/>
        <v>0</v>
      </c>
      <c r="BT419" s="12"/>
      <c r="CA419" s="108"/>
    </row>
    <row r="420" spans="1:79" ht="15" hidden="1" customHeight="1" x14ac:dyDescent="0.35">
      <c r="A420" s="71">
        <v>44169</v>
      </c>
      <c r="B420" s="72" t="s">
        <v>44</v>
      </c>
      <c r="C420" s="73">
        <v>23045</v>
      </c>
      <c r="D420" s="74" t="s">
        <v>320</v>
      </c>
      <c r="E420" s="74">
        <v>223961</v>
      </c>
      <c r="F420" s="74" t="s">
        <v>315</v>
      </c>
      <c r="G420" s="74">
        <v>223978</v>
      </c>
      <c r="H420" s="74">
        <v>1</v>
      </c>
      <c r="I420" s="72"/>
      <c r="J420" s="72"/>
      <c r="K420" s="72"/>
      <c r="L420" s="75">
        <v>582</v>
      </c>
      <c r="M420" s="75">
        <v>738</v>
      </c>
      <c r="N420" s="75">
        <v>830</v>
      </c>
      <c r="O420" s="75">
        <v>694</v>
      </c>
      <c r="P420" s="75">
        <v>852</v>
      </c>
      <c r="Q420" s="75">
        <v>961</v>
      </c>
      <c r="R420" s="1"/>
      <c r="S420" s="8">
        <v>559</v>
      </c>
      <c r="T420" s="8">
        <v>680</v>
      </c>
      <c r="U420" s="8">
        <v>782</v>
      </c>
      <c r="V420" s="8">
        <v>643</v>
      </c>
      <c r="W420" s="8">
        <v>793</v>
      </c>
      <c r="X420" s="60">
        <v>835</v>
      </c>
      <c r="Y420" s="56">
        <f t="shared" si="100"/>
        <v>-23</v>
      </c>
      <c r="Z420" s="7">
        <f t="shared" si="101"/>
        <v>-58</v>
      </c>
      <c r="AA420" s="7">
        <f t="shared" si="102"/>
        <v>-48</v>
      </c>
      <c r="AB420" s="7">
        <f t="shared" si="103"/>
        <v>-51</v>
      </c>
      <c r="AC420" s="7">
        <f t="shared" si="104"/>
        <v>-59</v>
      </c>
      <c r="AD420" s="7">
        <f t="shared" si="105"/>
        <v>-126</v>
      </c>
      <c r="AI420" s="67" t="b">
        <f t="shared" si="106"/>
        <v>1</v>
      </c>
      <c r="AJ420" s="67" t="b">
        <f t="shared" si="107"/>
        <v>1</v>
      </c>
      <c r="AK420" s="67" t="b">
        <f t="shared" si="108"/>
        <v>0</v>
      </c>
      <c r="BT420" s="12"/>
      <c r="CA420" s="108"/>
    </row>
    <row r="421" spans="1:79" ht="15" hidden="1" customHeight="1" x14ac:dyDescent="0.35">
      <c r="A421" s="76">
        <v>44148</v>
      </c>
      <c r="B421" s="72" t="s">
        <v>44</v>
      </c>
      <c r="C421" s="74">
        <v>23046</v>
      </c>
      <c r="D421" s="74" t="s">
        <v>128</v>
      </c>
      <c r="E421" s="74">
        <v>223961</v>
      </c>
      <c r="F421" s="74" t="s">
        <v>70</v>
      </c>
      <c r="G421" s="74">
        <v>223964</v>
      </c>
      <c r="H421" s="74">
        <v>1</v>
      </c>
      <c r="I421" s="74"/>
      <c r="J421" s="74"/>
      <c r="K421" s="72"/>
      <c r="L421" s="74">
        <v>608</v>
      </c>
      <c r="M421" s="74">
        <v>752</v>
      </c>
      <c r="N421" s="74">
        <v>856</v>
      </c>
      <c r="O421" s="74">
        <v>706</v>
      </c>
      <c r="P421" s="74">
        <v>852</v>
      </c>
      <c r="Q421" s="74">
        <v>980</v>
      </c>
      <c r="R421" s="1"/>
      <c r="S421" s="5">
        <v>419</v>
      </c>
      <c r="T421" s="5">
        <v>521</v>
      </c>
      <c r="U421" s="5">
        <v>599</v>
      </c>
      <c r="V421" s="5">
        <v>482</v>
      </c>
      <c r="W421" s="5">
        <v>608</v>
      </c>
      <c r="X421" s="52">
        <v>699</v>
      </c>
      <c r="Y421" s="56">
        <f t="shared" si="100"/>
        <v>-189</v>
      </c>
      <c r="Z421" s="7">
        <f t="shared" si="101"/>
        <v>-231</v>
      </c>
      <c r="AA421" s="7">
        <f t="shared" si="102"/>
        <v>-257</v>
      </c>
      <c r="AB421" s="7">
        <f t="shared" si="103"/>
        <v>-224</v>
      </c>
      <c r="AC421" s="7">
        <f t="shared" si="104"/>
        <v>-244</v>
      </c>
      <c r="AD421" s="7">
        <f t="shared" si="105"/>
        <v>-281</v>
      </c>
      <c r="AI421" s="67" t="b">
        <f t="shared" si="106"/>
        <v>1</v>
      </c>
      <c r="AJ421" s="67" t="b">
        <f t="shared" si="107"/>
        <v>1</v>
      </c>
      <c r="AK421" s="67" t="b">
        <f t="shared" si="108"/>
        <v>0</v>
      </c>
      <c r="BT421" s="12"/>
      <c r="CA421" s="108"/>
    </row>
    <row r="422" spans="1:79" ht="15" hidden="1" customHeight="1" x14ac:dyDescent="0.35">
      <c r="A422" s="76">
        <v>44148</v>
      </c>
      <c r="B422" s="72" t="s">
        <v>44</v>
      </c>
      <c r="C422" s="74">
        <v>23047</v>
      </c>
      <c r="D422" s="74" t="s">
        <v>130</v>
      </c>
      <c r="E422" s="74">
        <v>223962</v>
      </c>
      <c r="F422" s="74" t="s">
        <v>135</v>
      </c>
      <c r="G422" s="74">
        <v>223963</v>
      </c>
      <c r="H422" s="74">
        <v>1</v>
      </c>
      <c r="I422" s="74"/>
      <c r="J422" s="74"/>
      <c r="K422" s="72"/>
      <c r="L422" s="74">
        <v>559</v>
      </c>
      <c r="M422" s="74">
        <v>680</v>
      </c>
      <c r="N422" s="74">
        <v>782</v>
      </c>
      <c r="O422" s="74">
        <v>643</v>
      </c>
      <c r="P422" s="74">
        <v>793</v>
      </c>
      <c r="Q422" s="74">
        <v>912</v>
      </c>
      <c r="R422" s="1"/>
      <c r="S422" s="5">
        <v>419</v>
      </c>
      <c r="T422" s="5">
        <v>521</v>
      </c>
      <c r="U422" s="5">
        <v>599</v>
      </c>
      <c r="V422" s="5">
        <v>482</v>
      </c>
      <c r="W422" s="5">
        <v>608</v>
      </c>
      <c r="X422" s="52">
        <v>699</v>
      </c>
      <c r="Y422" s="56">
        <f t="shared" si="100"/>
        <v>-140</v>
      </c>
      <c r="Z422" s="7">
        <f t="shared" si="101"/>
        <v>-159</v>
      </c>
      <c r="AA422" s="7">
        <f t="shared" si="102"/>
        <v>-183</v>
      </c>
      <c r="AB422" s="7">
        <f t="shared" si="103"/>
        <v>-161</v>
      </c>
      <c r="AC422" s="7">
        <f t="shared" si="104"/>
        <v>-185</v>
      </c>
      <c r="AD422" s="7">
        <f t="shared" si="105"/>
        <v>-213</v>
      </c>
      <c r="AI422" s="67" t="b">
        <f t="shared" si="106"/>
        <v>1</v>
      </c>
      <c r="AJ422" s="67" t="b">
        <f t="shared" si="107"/>
        <v>1</v>
      </c>
      <c r="AK422" s="67" t="b">
        <f t="shared" si="108"/>
        <v>0</v>
      </c>
      <c r="BT422" s="12"/>
      <c r="CA422" s="108"/>
    </row>
    <row r="423" spans="1:79" ht="15" hidden="1" customHeight="1" x14ac:dyDescent="0.35">
      <c r="A423" s="71">
        <v>44169</v>
      </c>
      <c r="B423" s="72" t="s">
        <v>44</v>
      </c>
      <c r="C423" s="73">
        <v>23054</v>
      </c>
      <c r="D423" s="74" t="s">
        <v>320</v>
      </c>
      <c r="E423" s="74">
        <v>223979</v>
      </c>
      <c r="F423" s="74" t="s">
        <v>321</v>
      </c>
      <c r="G423" s="74">
        <v>224060</v>
      </c>
      <c r="H423" s="74">
        <v>1</v>
      </c>
      <c r="I423" s="72"/>
      <c r="J423" s="72"/>
      <c r="K423" s="72"/>
      <c r="L423" s="75">
        <v>582</v>
      </c>
      <c r="M423" s="75">
        <v>738</v>
      </c>
      <c r="N423" s="75">
        <v>830</v>
      </c>
      <c r="O423" s="75">
        <v>694</v>
      </c>
      <c r="P423" s="75">
        <v>852</v>
      </c>
      <c r="Q423" s="75">
        <v>961</v>
      </c>
      <c r="R423" s="1"/>
      <c r="S423" s="8">
        <v>559</v>
      </c>
      <c r="T423" s="8">
        <v>680</v>
      </c>
      <c r="U423" s="8">
        <v>782</v>
      </c>
      <c r="V423" s="8">
        <v>643</v>
      </c>
      <c r="W423" s="8">
        <v>793</v>
      </c>
      <c r="X423" s="60">
        <v>835</v>
      </c>
      <c r="Y423" s="56">
        <f t="shared" si="100"/>
        <v>-23</v>
      </c>
      <c r="Z423" s="7">
        <f t="shared" si="101"/>
        <v>-58</v>
      </c>
      <c r="AA423" s="7">
        <f t="shared" si="102"/>
        <v>-48</v>
      </c>
      <c r="AB423" s="7">
        <f t="shared" si="103"/>
        <v>-51</v>
      </c>
      <c r="AC423" s="7">
        <f t="shared" si="104"/>
        <v>-59</v>
      </c>
      <c r="AD423" s="7">
        <f t="shared" si="105"/>
        <v>-126</v>
      </c>
      <c r="AI423" s="67" t="b">
        <f t="shared" si="106"/>
        <v>1</v>
      </c>
      <c r="AJ423" s="67" t="b">
        <f t="shared" si="107"/>
        <v>1</v>
      </c>
      <c r="AK423" s="67" t="b">
        <f t="shared" si="108"/>
        <v>0</v>
      </c>
      <c r="BT423" s="12"/>
      <c r="CA423" s="108"/>
    </row>
    <row r="424" spans="1:79" ht="15" hidden="1" customHeight="1" x14ac:dyDescent="0.35">
      <c r="A424" s="71">
        <v>44169</v>
      </c>
      <c r="B424" s="72" t="s">
        <v>44</v>
      </c>
      <c r="C424" s="73">
        <v>23058</v>
      </c>
      <c r="D424" s="74" t="s">
        <v>322</v>
      </c>
      <c r="E424" s="74">
        <v>223982</v>
      </c>
      <c r="F424" s="74" t="s">
        <v>320</v>
      </c>
      <c r="G424" s="74">
        <v>224015</v>
      </c>
      <c r="H424" s="74">
        <v>1</v>
      </c>
      <c r="I424" s="72"/>
      <c r="J424" s="72"/>
      <c r="K424" s="72"/>
      <c r="L424" s="75">
        <v>1100</v>
      </c>
      <c r="M424" s="75">
        <v>1164</v>
      </c>
      <c r="N424" s="75">
        <v>1200</v>
      </c>
      <c r="O424" s="75">
        <v>1156</v>
      </c>
      <c r="P424" s="75">
        <v>1164</v>
      </c>
      <c r="Q424" s="75">
        <v>1200</v>
      </c>
      <c r="R424" s="1"/>
      <c r="S424" s="8">
        <v>796</v>
      </c>
      <c r="T424" s="8">
        <v>796</v>
      </c>
      <c r="U424" s="8">
        <v>835</v>
      </c>
      <c r="V424" s="8">
        <v>796</v>
      </c>
      <c r="W424" s="8">
        <v>796</v>
      </c>
      <c r="X424" s="60">
        <v>835</v>
      </c>
      <c r="Y424" s="56">
        <f t="shared" si="100"/>
        <v>-304</v>
      </c>
      <c r="Z424" s="7">
        <f t="shared" si="101"/>
        <v>-368</v>
      </c>
      <c r="AA424" s="7">
        <f t="shared" si="102"/>
        <v>-365</v>
      </c>
      <c r="AB424" s="7">
        <f t="shared" si="103"/>
        <v>-360</v>
      </c>
      <c r="AC424" s="7">
        <f t="shared" si="104"/>
        <v>-368</v>
      </c>
      <c r="AD424" s="7">
        <f t="shared" si="105"/>
        <v>-365</v>
      </c>
      <c r="AI424" s="67" t="b">
        <f t="shared" si="106"/>
        <v>1</v>
      </c>
      <c r="AJ424" s="67" t="b">
        <f t="shared" si="107"/>
        <v>1</v>
      </c>
      <c r="AK424" s="67" t="b">
        <f t="shared" si="108"/>
        <v>0</v>
      </c>
      <c r="BT424" s="12"/>
      <c r="CA424" s="108"/>
    </row>
    <row r="425" spans="1:79" ht="15" hidden="1" customHeight="1" x14ac:dyDescent="0.35">
      <c r="A425" s="71">
        <v>44169</v>
      </c>
      <c r="B425" s="72" t="s">
        <v>44</v>
      </c>
      <c r="C425" s="73">
        <v>23059</v>
      </c>
      <c r="D425" s="74" t="s">
        <v>320</v>
      </c>
      <c r="E425" s="74">
        <v>223982</v>
      </c>
      <c r="F425" s="74" t="s">
        <v>322</v>
      </c>
      <c r="G425" s="74">
        <v>224017</v>
      </c>
      <c r="H425" s="74">
        <v>1</v>
      </c>
      <c r="I425" s="72"/>
      <c r="J425" s="72"/>
      <c r="K425" s="72"/>
      <c r="L425" s="75">
        <v>1100</v>
      </c>
      <c r="M425" s="75">
        <v>1164</v>
      </c>
      <c r="N425" s="75">
        <v>1200</v>
      </c>
      <c r="O425" s="75">
        <v>1156</v>
      </c>
      <c r="P425" s="75">
        <v>1164</v>
      </c>
      <c r="Q425" s="75">
        <v>1200</v>
      </c>
      <c r="R425" s="1"/>
      <c r="S425" s="8">
        <v>1076</v>
      </c>
      <c r="T425" s="14">
        <v>1164</v>
      </c>
      <c r="U425" s="14">
        <v>1200</v>
      </c>
      <c r="V425" s="8">
        <v>1144</v>
      </c>
      <c r="W425" s="14">
        <v>1164</v>
      </c>
      <c r="X425" s="53">
        <v>1200</v>
      </c>
      <c r="Y425" s="56">
        <f t="shared" si="100"/>
        <v>-24</v>
      </c>
      <c r="Z425" s="7">
        <f t="shared" si="101"/>
        <v>0</v>
      </c>
      <c r="AA425" s="7">
        <f t="shared" si="102"/>
        <v>0</v>
      </c>
      <c r="AB425" s="7">
        <f t="shared" si="103"/>
        <v>-12</v>
      </c>
      <c r="AC425" s="7">
        <f t="shared" si="104"/>
        <v>0</v>
      </c>
      <c r="AD425" s="7">
        <f t="shared" si="105"/>
        <v>0</v>
      </c>
      <c r="AI425" s="67" t="b">
        <f t="shared" si="106"/>
        <v>1</v>
      </c>
      <c r="AJ425" s="67" t="b">
        <f t="shared" si="107"/>
        <v>1</v>
      </c>
      <c r="AK425" s="67" t="b">
        <f t="shared" si="108"/>
        <v>0</v>
      </c>
      <c r="BT425" s="12"/>
      <c r="CA425" s="108"/>
    </row>
    <row r="426" spans="1:79" ht="15" hidden="1" customHeight="1" x14ac:dyDescent="0.35">
      <c r="A426" s="71">
        <v>44169</v>
      </c>
      <c r="B426" s="72" t="s">
        <v>44</v>
      </c>
      <c r="C426" s="73">
        <v>23060</v>
      </c>
      <c r="D426" s="74" t="s">
        <v>320</v>
      </c>
      <c r="E426" s="74">
        <v>223982</v>
      </c>
      <c r="F426" s="74" t="s">
        <v>322</v>
      </c>
      <c r="G426" s="74">
        <v>224018</v>
      </c>
      <c r="H426" s="74">
        <v>1</v>
      </c>
      <c r="I426" s="72"/>
      <c r="J426" s="72"/>
      <c r="K426" s="72"/>
      <c r="L426" s="75">
        <v>1100</v>
      </c>
      <c r="M426" s="75">
        <v>1164</v>
      </c>
      <c r="N426" s="75">
        <v>1200</v>
      </c>
      <c r="O426" s="75">
        <v>1156</v>
      </c>
      <c r="P426" s="75">
        <v>1164</v>
      </c>
      <c r="Q426" s="75">
        <v>1200</v>
      </c>
      <c r="R426" s="1"/>
      <c r="S426" s="8">
        <v>1076</v>
      </c>
      <c r="T426" s="14">
        <v>1164</v>
      </c>
      <c r="U426" s="14">
        <v>1200</v>
      </c>
      <c r="V426" s="8">
        <v>1144</v>
      </c>
      <c r="W426" s="14">
        <v>1164</v>
      </c>
      <c r="X426" s="53">
        <v>1200</v>
      </c>
      <c r="Y426" s="56">
        <f t="shared" si="100"/>
        <v>-24</v>
      </c>
      <c r="Z426" s="7">
        <f t="shared" si="101"/>
        <v>0</v>
      </c>
      <c r="AA426" s="7">
        <f t="shared" si="102"/>
        <v>0</v>
      </c>
      <c r="AB426" s="7">
        <f t="shared" si="103"/>
        <v>-12</v>
      </c>
      <c r="AC426" s="7">
        <f t="shared" si="104"/>
        <v>0</v>
      </c>
      <c r="AD426" s="7">
        <f t="shared" si="105"/>
        <v>0</v>
      </c>
      <c r="AI426" s="67" t="b">
        <f t="shared" si="106"/>
        <v>1</v>
      </c>
      <c r="AJ426" s="67" t="b">
        <f t="shared" si="107"/>
        <v>1</v>
      </c>
      <c r="AK426" s="67" t="b">
        <f t="shared" si="108"/>
        <v>0</v>
      </c>
      <c r="BT426" s="12"/>
      <c r="CA426" s="108"/>
    </row>
    <row r="427" spans="1:79" ht="15" hidden="1" customHeight="1" x14ac:dyDescent="0.35">
      <c r="A427" s="71">
        <v>44169</v>
      </c>
      <c r="B427" s="72" t="s">
        <v>44</v>
      </c>
      <c r="C427" s="73">
        <v>23061</v>
      </c>
      <c r="D427" s="74" t="s">
        <v>320</v>
      </c>
      <c r="E427" s="74">
        <v>223982</v>
      </c>
      <c r="F427" s="74" t="s">
        <v>322</v>
      </c>
      <c r="G427" s="74">
        <v>224016</v>
      </c>
      <c r="H427" s="74">
        <v>1</v>
      </c>
      <c r="I427" s="72"/>
      <c r="J427" s="72"/>
      <c r="K427" s="72"/>
      <c r="L427" s="75">
        <v>1100</v>
      </c>
      <c r="M427" s="75">
        <v>1164</v>
      </c>
      <c r="N427" s="75">
        <v>1200</v>
      </c>
      <c r="O427" s="75">
        <v>1156</v>
      </c>
      <c r="P427" s="75">
        <v>1164</v>
      </c>
      <c r="Q427" s="75">
        <v>1200</v>
      </c>
      <c r="R427" s="1"/>
      <c r="S427" s="8">
        <v>1089</v>
      </c>
      <c r="T427" s="14">
        <v>1164</v>
      </c>
      <c r="U427" s="14">
        <v>1200</v>
      </c>
      <c r="V427" s="8">
        <v>1144</v>
      </c>
      <c r="W427" s="14">
        <v>1164</v>
      </c>
      <c r="X427" s="53">
        <v>1200</v>
      </c>
      <c r="Y427" s="56">
        <f t="shared" si="100"/>
        <v>-11</v>
      </c>
      <c r="Z427" s="7">
        <f t="shared" si="101"/>
        <v>0</v>
      </c>
      <c r="AA427" s="7">
        <f t="shared" si="102"/>
        <v>0</v>
      </c>
      <c r="AB427" s="7">
        <f t="shared" si="103"/>
        <v>-12</v>
      </c>
      <c r="AC427" s="7">
        <f t="shared" si="104"/>
        <v>0</v>
      </c>
      <c r="AD427" s="7">
        <f t="shared" si="105"/>
        <v>0</v>
      </c>
      <c r="AI427" s="67" t="b">
        <f t="shared" si="106"/>
        <v>1</v>
      </c>
      <c r="AJ427" s="67" t="b">
        <f t="shared" si="107"/>
        <v>1</v>
      </c>
      <c r="AK427" s="67" t="b">
        <f t="shared" si="108"/>
        <v>0</v>
      </c>
      <c r="BT427" s="12"/>
      <c r="CA427" s="108"/>
    </row>
    <row r="428" spans="1:79" ht="15" hidden="1" customHeight="1" x14ac:dyDescent="0.35">
      <c r="A428" s="71">
        <v>44169</v>
      </c>
      <c r="B428" s="72" t="s">
        <v>44</v>
      </c>
      <c r="C428" s="73">
        <v>23062</v>
      </c>
      <c r="D428" s="74" t="s">
        <v>323</v>
      </c>
      <c r="E428" s="74">
        <v>223983</v>
      </c>
      <c r="F428" s="74" t="s">
        <v>324</v>
      </c>
      <c r="G428" s="74">
        <v>224600</v>
      </c>
      <c r="H428" s="74">
        <v>1</v>
      </c>
      <c r="I428" s="72"/>
      <c r="J428" s="72"/>
      <c r="K428" s="72"/>
      <c r="L428" s="75">
        <v>582</v>
      </c>
      <c r="M428" s="75">
        <v>738</v>
      </c>
      <c r="N428" s="75">
        <v>800</v>
      </c>
      <c r="O428" s="75">
        <v>694</v>
      </c>
      <c r="P428" s="75">
        <v>776</v>
      </c>
      <c r="Q428" s="75">
        <v>800</v>
      </c>
      <c r="R428" s="1"/>
      <c r="S428" s="8">
        <v>552</v>
      </c>
      <c r="T428" s="8">
        <v>680</v>
      </c>
      <c r="U428" s="8">
        <v>782</v>
      </c>
      <c r="V428" s="8">
        <v>620</v>
      </c>
      <c r="W428" s="8">
        <v>746</v>
      </c>
      <c r="X428" s="53">
        <v>800</v>
      </c>
      <c r="Y428" s="56">
        <f t="shared" si="100"/>
        <v>-30</v>
      </c>
      <c r="Z428" s="7">
        <f t="shared" si="101"/>
        <v>-58</v>
      </c>
      <c r="AA428" s="7">
        <f t="shared" si="102"/>
        <v>-18</v>
      </c>
      <c r="AB428" s="7">
        <f t="shared" si="103"/>
        <v>-74</v>
      </c>
      <c r="AC428" s="7">
        <f t="shared" si="104"/>
        <v>-30</v>
      </c>
      <c r="AD428" s="7">
        <f t="shared" si="105"/>
        <v>0</v>
      </c>
      <c r="AI428" s="67" t="b">
        <f t="shared" si="106"/>
        <v>1</v>
      </c>
      <c r="AJ428" s="67" t="b">
        <f t="shared" si="107"/>
        <v>1</v>
      </c>
      <c r="AK428" s="67" t="b">
        <f t="shared" si="108"/>
        <v>0</v>
      </c>
      <c r="BT428" s="12"/>
      <c r="CA428" s="108"/>
    </row>
    <row r="429" spans="1:79" ht="15" hidden="1" customHeight="1" x14ac:dyDescent="0.35">
      <c r="A429" s="71">
        <v>44169</v>
      </c>
      <c r="B429" s="72" t="s">
        <v>44</v>
      </c>
      <c r="C429" s="73">
        <v>23063</v>
      </c>
      <c r="D429" s="74" t="s">
        <v>323</v>
      </c>
      <c r="E429" s="74">
        <v>223983</v>
      </c>
      <c r="F429" s="74" t="s">
        <v>324</v>
      </c>
      <c r="G429" s="74">
        <v>224601</v>
      </c>
      <c r="H429" s="74">
        <v>1</v>
      </c>
      <c r="I429" s="72"/>
      <c r="J429" s="72"/>
      <c r="K429" s="72"/>
      <c r="L429" s="75">
        <v>582</v>
      </c>
      <c r="M429" s="75">
        <v>738</v>
      </c>
      <c r="N429" s="75">
        <v>830</v>
      </c>
      <c r="O429" s="75">
        <v>694</v>
      </c>
      <c r="P429" s="75">
        <v>854</v>
      </c>
      <c r="Q429" s="75">
        <v>961</v>
      </c>
      <c r="R429" s="1"/>
      <c r="S429" s="8">
        <v>552</v>
      </c>
      <c r="T429" s="8">
        <v>680</v>
      </c>
      <c r="U429" s="8">
        <v>782</v>
      </c>
      <c r="V429" s="8">
        <v>620</v>
      </c>
      <c r="W429" s="8">
        <v>746</v>
      </c>
      <c r="X429" s="60">
        <v>835</v>
      </c>
      <c r="Y429" s="56">
        <f t="shared" si="100"/>
        <v>-30</v>
      </c>
      <c r="Z429" s="7">
        <f t="shared" si="101"/>
        <v>-58</v>
      </c>
      <c r="AA429" s="7">
        <f t="shared" si="102"/>
        <v>-48</v>
      </c>
      <c r="AB429" s="7">
        <f t="shared" si="103"/>
        <v>-74</v>
      </c>
      <c r="AC429" s="7">
        <f t="shared" si="104"/>
        <v>-108</v>
      </c>
      <c r="AD429" s="7">
        <f t="shared" si="105"/>
        <v>-126</v>
      </c>
      <c r="AI429" s="67" t="b">
        <f t="shared" si="106"/>
        <v>1</v>
      </c>
      <c r="AJ429" s="67" t="b">
        <f t="shared" si="107"/>
        <v>1</v>
      </c>
      <c r="AK429" s="67" t="b">
        <f t="shared" si="108"/>
        <v>0</v>
      </c>
      <c r="BT429" s="12"/>
      <c r="CA429" s="108"/>
    </row>
    <row r="430" spans="1:79" ht="15" hidden="1" customHeight="1" x14ac:dyDescent="0.35">
      <c r="A430" s="71">
        <v>44169</v>
      </c>
      <c r="B430" s="72" t="s">
        <v>44</v>
      </c>
      <c r="C430" s="73">
        <v>23065</v>
      </c>
      <c r="D430" s="74" t="s">
        <v>323</v>
      </c>
      <c r="E430" s="74">
        <v>223983</v>
      </c>
      <c r="F430" s="74" t="s">
        <v>321</v>
      </c>
      <c r="G430" s="74">
        <v>224061</v>
      </c>
      <c r="H430" s="74">
        <v>1</v>
      </c>
      <c r="I430" s="72"/>
      <c r="J430" s="72"/>
      <c r="K430" s="72"/>
      <c r="L430" s="75">
        <v>582</v>
      </c>
      <c r="M430" s="75">
        <v>738</v>
      </c>
      <c r="N430" s="75">
        <v>830</v>
      </c>
      <c r="O430" s="75">
        <v>694</v>
      </c>
      <c r="P430" s="75">
        <v>854</v>
      </c>
      <c r="Q430" s="75">
        <v>961</v>
      </c>
      <c r="R430" s="1"/>
      <c r="S430" s="8">
        <v>559</v>
      </c>
      <c r="T430" s="8">
        <v>680</v>
      </c>
      <c r="U430" s="8">
        <v>782</v>
      </c>
      <c r="V430" s="8">
        <v>643</v>
      </c>
      <c r="W430" s="8">
        <v>793</v>
      </c>
      <c r="X430" s="60">
        <v>835</v>
      </c>
      <c r="Y430" s="56">
        <f t="shared" si="100"/>
        <v>-23</v>
      </c>
      <c r="Z430" s="7">
        <f t="shared" si="101"/>
        <v>-58</v>
      </c>
      <c r="AA430" s="7">
        <f t="shared" si="102"/>
        <v>-48</v>
      </c>
      <c r="AB430" s="7">
        <f t="shared" si="103"/>
        <v>-51</v>
      </c>
      <c r="AC430" s="7">
        <f t="shared" si="104"/>
        <v>-61</v>
      </c>
      <c r="AD430" s="7">
        <f t="shared" si="105"/>
        <v>-126</v>
      </c>
      <c r="AI430" s="67" t="b">
        <f t="shared" si="106"/>
        <v>1</v>
      </c>
      <c r="AJ430" s="67" t="b">
        <f t="shared" si="107"/>
        <v>1</v>
      </c>
      <c r="AK430" s="67" t="b">
        <f t="shared" si="108"/>
        <v>0</v>
      </c>
      <c r="BT430" s="12"/>
      <c r="CA430" s="108"/>
    </row>
    <row r="431" spans="1:79" ht="15" hidden="1" customHeight="1" x14ac:dyDescent="0.35">
      <c r="A431" s="71">
        <v>44169</v>
      </c>
      <c r="B431" s="72" t="s">
        <v>44</v>
      </c>
      <c r="C431" s="73">
        <v>23065</v>
      </c>
      <c r="D431" s="74" t="s">
        <v>323</v>
      </c>
      <c r="E431" s="74">
        <v>223980</v>
      </c>
      <c r="F431" s="74" t="s">
        <v>321</v>
      </c>
      <c r="G431" s="74">
        <v>224061</v>
      </c>
      <c r="H431" s="74">
        <v>1</v>
      </c>
      <c r="I431" s="72"/>
      <c r="J431" s="72"/>
      <c r="K431" s="72"/>
      <c r="L431" s="75">
        <v>582</v>
      </c>
      <c r="M431" s="75">
        <v>738</v>
      </c>
      <c r="N431" s="75">
        <v>830</v>
      </c>
      <c r="O431" s="75">
        <v>694</v>
      </c>
      <c r="P431" s="75">
        <v>854</v>
      </c>
      <c r="Q431" s="75">
        <v>961</v>
      </c>
      <c r="R431" s="1"/>
      <c r="S431" s="8">
        <v>559</v>
      </c>
      <c r="T431" s="8">
        <v>680</v>
      </c>
      <c r="U431" s="8">
        <v>782</v>
      </c>
      <c r="V431" s="8">
        <v>643</v>
      </c>
      <c r="W431" s="8">
        <v>793</v>
      </c>
      <c r="X431" s="60">
        <v>835</v>
      </c>
      <c r="Y431" s="56">
        <f t="shared" si="100"/>
        <v>-23</v>
      </c>
      <c r="Z431" s="7">
        <f t="shared" si="101"/>
        <v>-58</v>
      </c>
      <c r="AA431" s="7">
        <f t="shared" si="102"/>
        <v>-48</v>
      </c>
      <c r="AB431" s="7">
        <f t="shared" si="103"/>
        <v>-51</v>
      </c>
      <c r="AC431" s="7">
        <f t="shared" si="104"/>
        <v>-61</v>
      </c>
      <c r="AD431" s="7">
        <f t="shared" si="105"/>
        <v>-126</v>
      </c>
      <c r="AI431" s="67" t="b">
        <f t="shared" si="106"/>
        <v>1</v>
      </c>
      <c r="AJ431" s="67" t="b">
        <f t="shared" si="107"/>
        <v>1</v>
      </c>
      <c r="AK431" s="67" t="b">
        <f t="shared" si="108"/>
        <v>0</v>
      </c>
      <c r="BT431" s="12"/>
      <c r="CA431" s="108"/>
    </row>
    <row r="432" spans="1:79" ht="15" hidden="1" customHeight="1" x14ac:dyDescent="0.35">
      <c r="A432" s="71">
        <v>44169</v>
      </c>
      <c r="B432" s="72" t="s">
        <v>44</v>
      </c>
      <c r="C432" s="73">
        <v>23066</v>
      </c>
      <c r="D432" s="74" t="s">
        <v>325</v>
      </c>
      <c r="E432" s="74">
        <v>223982</v>
      </c>
      <c r="F432" s="74" t="s">
        <v>320</v>
      </c>
      <c r="G432" s="74">
        <v>224125</v>
      </c>
      <c r="H432" s="74">
        <v>1</v>
      </c>
      <c r="I432" s="72"/>
      <c r="J432" s="72"/>
      <c r="K432" s="72"/>
      <c r="L432" s="75">
        <v>582</v>
      </c>
      <c r="M432" s="75">
        <v>738</v>
      </c>
      <c r="N432" s="75">
        <v>830</v>
      </c>
      <c r="O432" s="75">
        <v>694</v>
      </c>
      <c r="P432" s="75">
        <v>854</v>
      </c>
      <c r="Q432" s="75">
        <v>961</v>
      </c>
      <c r="R432" s="1"/>
      <c r="S432" s="8">
        <v>559</v>
      </c>
      <c r="T432" s="8">
        <v>680</v>
      </c>
      <c r="U432" s="8">
        <v>782</v>
      </c>
      <c r="V432" s="8">
        <v>643</v>
      </c>
      <c r="W432" s="8">
        <v>793</v>
      </c>
      <c r="X432" s="60">
        <v>835</v>
      </c>
      <c r="Y432" s="56">
        <f t="shared" si="100"/>
        <v>-23</v>
      </c>
      <c r="Z432" s="7">
        <f t="shared" si="101"/>
        <v>-58</v>
      </c>
      <c r="AA432" s="7">
        <f t="shared" si="102"/>
        <v>-48</v>
      </c>
      <c r="AB432" s="7">
        <f t="shared" si="103"/>
        <v>-51</v>
      </c>
      <c r="AC432" s="7">
        <f t="shared" si="104"/>
        <v>-61</v>
      </c>
      <c r="AD432" s="7">
        <f t="shared" si="105"/>
        <v>-126</v>
      </c>
      <c r="AI432" s="67" t="b">
        <f t="shared" si="106"/>
        <v>1</v>
      </c>
      <c r="AJ432" s="67" t="b">
        <f t="shared" si="107"/>
        <v>1</v>
      </c>
      <c r="AK432" s="67" t="b">
        <f t="shared" si="108"/>
        <v>0</v>
      </c>
      <c r="BT432" s="12"/>
      <c r="CA432" s="108"/>
    </row>
    <row r="433" spans="1:79" ht="15" hidden="1" customHeight="1" x14ac:dyDescent="0.35">
      <c r="A433" s="71">
        <v>44169</v>
      </c>
      <c r="B433" s="72" t="s">
        <v>44</v>
      </c>
      <c r="C433" s="73">
        <v>23067</v>
      </c>
      <c r="D433" s="74" t="s">
        <v>325</v>
      </c>
      <c r="E433" s="74">
        <v>223982</v>
      </c>
      <c r="F433" s="74" t="s">
        <v>320</v>
      </c>
      <c r="G433" s="74">
        <v>223991</v>
      </c>
      <c r="H433" s="74">
        <v>1</v>
      </c>
      <c r="I433" s="72"/>
      <c r="J433" s="72"/>
      <c r="K433" s="72"/>
      <c r="L433" s="75">
        <v>582</v>
      </c>
      <c r="M433" s="75">
        <v>738</v>
      </c>
      <c r="N433" s="75">
        <v>830</v>
      </c>
      <c r="O433" s="75">
        <v>694</v>
      </c>
      <c r="P433" s="75">
        <v>854</v>
      </c>
      <c r="Q433" s="75">
        <v>961</v>
      </c>
      <c r="R433" s="1"/>
      <c r="S433" s="8">
        <v>559</v>
      </c>
      <c r="T433" s="8">
        <v>680</v>
      </c>
      <c r="U433" s="8">
        <v>782</v>
      </c>
      <c r="V433" s="8">
        <v>643</v>
      </c>
      <c r="W433" s="8">
        <v>787</v>
      </c>
      <c r="X433" s="60">
        <v>826</v>
      </c>
      <c r="Y433" s="56">
        <f t="shared" si="100"/>
        <v>-23</v>
      </c>
      <c r="Z433" s="7">
        <f t="shared" si="101"/>
        <v>-58</v>
      </c>
      <c r="AA433" s="7">
        <f t="shared" si="102"/>
        <v>-48</v>
      </c>
      <c r="AB433" s="7">
        <f t="shared" si="103"/>
        <v>-51</v>
      </c>
      <c r="AC433" s="7">
        <f t="shared" si="104"/>
        <v>-67</v>
      </c>
      <c r="AD433" s="7">
        <f t="shared" si="105"/>
        <v>-135</v>
      </c>
      <c r="AI433" s="67" t="b">
        <f t="shared" si="106"/>
        <v>1</v>
      </c>
      <c r="AJ433" s="67" t="b">
        <f t="shared" si="107"/>
        <v>1</v>
      </c>
      <c r="AK433" s="67" t="b">
        <f t="shared" si="108"/>
        <v>0</v>
      </c>
      <c r="BT433" s="12"/>
      <c r="CA433" s="108"/>
    </row>
    <row r="434" spans="1:79" ht="15" hidden="1" customHeight="1" x14ac:dyDescent="0.35">
      <c r="A434" s="71">
        <v>44169</v>
      </c>
      <c r="B434" s="72" t="s">
        <v>44</v>
      </c>
      <c r="C434" s="73">
        <v>23068</v>
      </c>
      <c r="D434" s="74" t="s">
        <v>325</v>
      </c>
      <c r="E434" s="74">
        <v>223982</v>
      </c>
      <c r="F434" s="74" t="s">
        <v>320</v>
      </c>
      <c r="G434" s="74">
        <v>223990</v>
      </c>
      <c r="H434" s="74">
        <v>1</v>
      </c>
      <c r="I434" s="72"/>
      <c r="J434" s="72"/>
      <c r="K434" s="72"/>
      <c r="L434" s="75">
        <v>582</v>
      </c>
      <c r="M434" s="75">
        <v>738</v>
      </c>
      <c r="N434" s="75">
        <v>830</v>
      </c>
      <c r="O434" s="75">
        <v>694</v>
      </c>
      <c r="P434" s="75">
        <v>854</v>
      </c>
      <c r="Q434" s="75">
        <v>961</v>
      </c>
      <c r="R434" s="1"/>
      <c r="S434" s="8">
        <v>559</v>
      </c>
      <c r="T434" s="8">
        <v>680</v>
      </c>
      <c r="U434" s="8">
        <v>782</v>
      </c>
      <c r="V434" s="8">
        <v>643</v>
      </c>
      <c r="W434" s="8">
        <v>793</v>
      </c>
      <c r="X434" s="60">
        <v>835</v>
      </c>
      <c r="Y434" s="56">
        <f t="shared" si="100"/>
        <v>-23</v>
      </c>
      <c r="Z434" s="7">
        <f t="shared" si="101"/>
        <v>-58</v>
      </c>
      <c r="AA434" s="7">
        <f t="shared" si="102"/>
        <v>-48</v>
      </c>
      <c r="AB434" s="7">
        <f t="shared" si="103"/>
        <v>-51</v>
      </c>
      <c r="AC434" s="7">
        <f t="shared" si="104"/>
        <v>-61</v>
      </c>
      <c r="AD434" s="7">
        <f t="shared" si="105"/>
        <v>-126</v>
      </c>
      <c r="AI434" s="67" t="b">
        <f t="shared" si="106"/>
        <v>1</v>
      </c>
      <c r="AJ434" s="67" t="b">
        <f t="shared" si="107"/>
        <v>1</v>
      </c>
      <c r="AK434" s="67" t="b">
        <f t="shared" si="108"/>
        <v>0</v>
      </c>
      <c r="BT434" s="12"/>
      <c r="CA434" s="108"/>
    </row>
    <row r="435" spans="1:79" ht="15" hidden="1" customHeight="1" x14ac:dyDescent="0.35">
      <c r="A435" s="71">
        <v>44169</v>
      </c>
      <c r="B435" s="72" t="s">
        <v>44</v>
      </c>
      <c r="C435" s="73">
        <v>23071</v>
      </c>
      <c r="D435" s="74" t="s">
        <v>326</v>
      </c>
      <c r="E435" s="74">
        <v>223986</v>
      </c>
      <c r="F435" s="74" t="s">
        <v>327</v>
      </c>
      <c r="G435" s="74">
        <v>223988</v>
      </c>
      <c r="H435" s="74">
        <v>1</v>
      </c>
      <c r="I435" s="72"/>
      <c r="J435" s="72"/>
      <c r="K435" s="72"/>
      <c r="L435" s="75">
        <v>608</v>
      </c>
      <c r="M435" s="75">
        <v>752</v>
      </c>
      <c r="N435" s="75">
        <v>856</v>
      </c>
      <c r="O435" s="75">
        <v>706</v>
      </c>
      <c r="P435" s="75">
        <v>852</v>
      </c>
      <c r="Q435" s="75">
        <v>980</v>
      </c>
      <c r="R435" s="1"/>
      <c r="S435" s="8">
        <v>552</v>
      </c>
      <c r="T435" s="8">
        <v>706</v>
      </c>
      <c r="U435" s="8">
        <v>811</v>
      </c>
      <c r="V435" s="8">
        <v>620</v>
      </c>
      <c r="W435" s="8">
        <v>746</v>
      </c>
      <c r="X435" s="60">
        <v>835</v>
      </c>
      <c r="Y435" s="56">
        <f t="shared" si="100"/>
        <v>-56</v>
      </c>
      <c r="Z435" s="7">
        <f t="shared" si="101"/>
        <v>-46</v>
      </c>
      <c r="AA435" s="7">
        <f t="shared" si="102"/>
        <v>-45</v>
      </c>
      <c r="AB435" s="7">
        <f t="shared" si="103"/>
        <v>-86</v>
      </c>
      <c r="AC435" s="7">
        <f t="shared" si="104"/>
        <v>-106</v>
      </c>
      <c r="AD435" s="7">
        <f t="shared" si="105"/>
        <v>-145</v>
      </c>
      <c r="AI435" s="67" t="b">
        <f t="shared" si="106"/>
        <v>1</v>
      </c>
      <c r="AJ435" s="67" t="b">
        <f t="shared" si="107"/>
        <v>1</v>
      </c>
      <c r="AK435" s="67" t="b">
        <f t="shared" si="108"/>
        <v>0</v>
      </c>
      <c r="BT435" s="12"/>
      <c r="CA435" s="108"/>
    </row>
    <row r="436" spans="1:79" ht="15" hidden="1" customHeight="1" x14ac:dyDescent="0.35">
      <c r="A436" s="71">
        <v>44195</v>
      </c>
      <c r="B436" s="72" t="s">
        <v>44</v>
      </c>
      <c r="C436" s="73">
        <v>23072</v>
      </c>
      <c r="D436" s="74" t="s">
        <v>323</v>
      </c>
      <c r="E436" s="74">
        <v>223983</v>
      </c>
      <c r="F436" s="74" t="s">
        <v>327</v>
      </c>
      <c r="G436" s="74">
        <v>223986</v>
      </c>
      <c r="H436" s="74">
        <v>1</v>
      </c>
      <c r="I436" s="72"/>
      <c r="J436" s="72"/>
      <c r="K436" s="72"/>
      <c r="L436" s="75">
        <v>559</v>
      </c>
      <c r="M436" s="75">
        <v>680</v>
      </c>
      <c r="N436" s="75">
        <v>782</v>
      </c>
      <c r="O436" s="75">
        <v>643</v>
      </c>
      <c r="P436" s="75">
        <v>793</v>
      </c>
      <c r="Q436" s="75">
        <v>912</v>
      </c>
      <c r="R436" s="1"/>
      <c r="S436" s="8">
        <v>552</v>
      </c>
      <c r="T436" s="59">
        <v>706</v>
      </c>
      <c r="U436" s="59">
        <v>811</v>
      </c>
      <c r="V436" s="8">
        <v>620</v>
      </c>
      <c r="W436" s="8">
        <v>746</v>
      </c>
      <c r="X436" s="60">
        <v>835</v>
      </c>
      <c r="Y436" s="56">
        <f t="shared" si="100"/>
        <v>-7</v>
      </c>
      <c r="Z436" s="7">
        <f t="shared" si="101"/>
        <v>26</v>
      </c>
      <c r="AA436" s="7">
        <f t="shared" si="102"/>
        <v>29</v>
      </c>
      <c r="AB436" s="7">
        <f t="shared" si="103"/>
        <v>-23</v>
      </c>
      <c r="AC436" s="7">
        <f t="shared" si="104"/>
        <v>-47</v>
      </c>
      <c r="AD436" s="7">
        <f t="shared" si="105"/>
        <v>-77</v>
      </c>
      <c r="AI436" s="67" t="b">
        <f t="shared" si="106"/>
        <v>1</v>
      </c>
      <c r="AJ436" s="67" t="b">
        <f t="shared" si="107"/>
        <v>1</v>
      </c>
      <c r="AK436" s="67" t="b">
        <f t="shared" si="108"/>
        <v>0</v>
      </c>
      <c r="BT436" s="12"/>
      <c r="CA436" s="108"/>
    </row>
    <row r="437" spans="1:79" ht="15" hidden="1" customHeight="1" x14ac:dyDescent="0.35">
      <c r="A437" s="71">
        <v>44195</v>
      </c>
      <c r="B437" s="72" t="s">
        <v>44</v>
      </c>
      <c r="C437" s="73">
        <v>23073</v>
      </c>
      <c r="D437" s="74" t="s">
        <v>326</v>
      </c>
      <c r="E437" s="74">
        <v>223987</v>
      </c>
      <c r="F437" s="74" t="s">
        <v>327</v>
      </c>
      <c r="G437" s="74">
        <v>223988</v>
      </c>
      <c r="H437" s="74">
        <v>1</v>
      </c>
      <c r="I437" s="72"/>
      <c r="J437" s="72"/>
      <c r="K437" s="72"/>
      <c r="L437" s="75">
        <v>608</v>
      </c>
      <c r="M437" s="75">
        <v>752</v>
      </c>
      <c r="N437" s="75">
        <v>856</v>
      </c>
      <c r="O437" s="75">
        <v>706</v>
      </c>
      <c r="P437" s="75">
        <v>852</v>
      </c>
      <c r="Q437" s="75">
        <v>980</v>
      </c>
      <c r="R437" s="1"/>
      <c r="S437" s="8">
        <v>552</v>
      </c>
      <c r="T437" s="8">
        <v>706</v>
      </c>
      <c r="U437" s="8">
        <v>811</v>
      </c>
      <c r="V437" s="8">
        <v>620</v>
      </c>
      <c r="W437" s="8">
        <v>746</v>
      </c>
      <c r="X437" s="60">
        <v>835</v>
      </c>
      <c r="Y437" s="56">
        <f t="shared" si="100"/>
        <v>-56</v>
      </c>
      <c r="Z437" s="7">
        <f t="shared" si="101"/>
        <v>-46</v>
      </c>
      <c r="AA437" s="7">
        <f t="shared" si="102"/>
        <v>-45</v>
      </c>
      <c r="AB437" s="7">
        <f t="shared" si="103"/>
        <v>-86</v>
      </c>
      <c r="AC437" s="7">
        <f t="shared" si="104"/>
        <v>-106</v>
      </c>
      <c r="AD437" s="7">
        <f t="shared" si="105"/>
        <v>-145</v>
      </c>
      <c r="AI437" s="67" t="b">
        <f t="shared" si="106"/>
        <v>1</v>
      </c>
      <c r="AJ437" s="67" t="b">
        <f t="shared" si="107"/>
        <v>1</v>
      </c>
      <c r="AK437" s="67" t="b">
        <f t="shared" si="108"/>
        <v>0</v>
      </c>
      <c r="BT437" s="12"/>
      <c r="CA437" s="108"/>
    </row>
    <row r="438" spans="1:79" ht="15" hidden="1" customHeight="1" x14ac:dyDescent="0.35">
      <c r="A438" s="71">
        <v>44169</v>
      </c>
      <c r="B438" s="72" t="s">
        <v>44</v>
      </c>
      <c r="C438" s="73">
        <v>23074</v>
      </c>
      <c r="D438" s="74" t="s">
        <v>323</v>
      </c>
      <c r="E438" s="74">
        <v>223983</v>
      </c>
      <c r="F438" s="74" t="s">
        <v>327</v>
      </c>
      <c r="G438" s="74">
        <v>223987</v>
      </c>
      <c r="H438" s="74">
        <v>1</v>
      </c>
      <c r="I438" s="72"/>
      <c r="J438" s="72"/>
      <c r="K438" s="72"/>
      <c r="L438" s="75">
        <v>559</v>
      </c>
      <c r="M438" s="75">
        <v>680</v>
      </c>
      <c r="N438" s="75">
        <v>782</v>
      </c>
      <c r="O438" s="75">
        <v>643</v>
      </c>
      <c r="P438" s="75">
        <v>793</v>
      </c>
      <c r="Q438" s="75">
        <v>912</v>
      </c>
      <c r="R438" s="1"/>
      <c r="S438" s="8">
        <v>552</v>
      </c>
      <c r="T438" s="59">
        <v>706</v>
      </c>
      <c r="U438" s="59">
        <v>811</v>
      </c>
      <c r="V438" s="8">
        <v>620</v>
      </c>
      <c r="W438" s="8">
        <v>746</v>
      </c>
      <c r="X438" s="60">
        <v>835</v>
      </c>
      <c r="Y438" s="56">
        <f t="shared" si="100"/>
        <v>-7</v>
      </c>
      <c r="Z438" s="7">
        <f t="shared" si="101"/>
        <v>26</v>
      </c>
      <c r="AA438" s="7">
        <f t="shared" si="102"/>
        <v>29</v>
      </c>
      <c r="AB438" s="7">
        <f t="shared" si="103"/>
        <v>-23</v>
      </c>
      <c r="AC438" s="7">
        <f t="shared" si="104"/>
        <v>-47</v>
      </c>
      <c r="AD438" s="7">
        <f t="shared" si="105"/>
        <v>-77</v>
      </c>
      <c r="AI438" s="67" t="b">
        <f t="shared" si="106"/>
        <v>1</v>
      </c>
      <c r="AJ438" s="67" t="b">
        <f t="shared" si="107"/>
        <v>1</v>
      </c>
      <c r="AK438" s="67" t="b">
        <f t="shared" si="108"/>
        <v>0</v>
      </c>
      <c r="BT438" s="12"/>
      <c r="CA438" s="108"/>
    </row>
    <row r="439" spans="1:79" ht="15" hidden="1" customHeight="1" x14ac:dyDescent="0.35">
      <c r="A439" s="71">
        <v>44169</v>
      </c>
      <c r="B439" s="72" t="s">
        <v>44</v>
      </c>
      <c r="C439" s="73">
        <v>23076</v>
      </c>
      <c r="D439" s="74" t="s">
        <v>326</v>
      </c>
      <c r="E439" s="74">
        <v>223988</v>
      </c>
      <c r="F439" s="74" t="s">
        <v>328</v>
      </c>
      <c r="G439" s="74">
        <v>223992</v>
      </c>
      <c r="H439" s="74">
        <v>1</v>
      </c>
      <c r="I439" s="72"/>
      <c r="J439" s="72"/>
      <c r="K439" s="72"/>
      <c r="L439" s="75">
        <v>582</v>
      </c>
      <c r="M439" s="75">
        <v>738</v>
      </c>
      <c r="N439" s="75">
        <v>830</v>
      </c>
      <c r="O439" s="75">
        <v>694</v>
      </c>
      <c r="P439" s="75">
        <v>852</v>
      </c>
      <c r="Q439" s="75">
        <v>961</v>
      </c>
      <c r="R439" s="1"/>
      <c r="S439" s="8">
        <v>559</v>
      </c>
      <c r="T439" s="8">
        <v>680</v>
      </c>
      <c r="U439" s="8">
        <v>782</v>
      </c>
      <c r="V439" s="8">
        <v>643</v>
      </c>
      <c r="W439" s="8">
        <v>793</v>
      </c>
      <c r="X439" s="60">
        <v>835</v>
      </c>
      <c r="Y439" s="56">
        <f t="shared" si="100"/>
        <v>-23</v>
      </c>
      <c r="Z439" s="7">
        <f t="shared" si="101"/>
        <v>-58</v>
      </c>
      <c r="AA439" s="7">
        <f t="shared" si="102"/>
        <v>-48</v>
      </c>
      <c r="AB439" s="7">
        <f t="shared" si="103"/>
        <v>-51</v>
      </c>
      <c r="AC439" s="7">
        <f t="shared" si="104"/>
        <v>-59</v>
      </c>
      <c r="AD439" s="7">
        <f t="shared" si="105"/>
        <v>-126</v>
      </c>
      <c r="AI439" s="67" t="b">
        <f t="shared" si="106"/>
        <v>1</v>
      </c>
      <c r="AJ439" s="67" t="b">
        <f t="shared" si="107"/>
        <v>1</v>
      </c>
      <c r="AK439" s="67" t="b">
        <f t="shared" si="108"/>
        <v>0</v>
      </c>
      <c r="BT439" s="12"/>
      <c r="CA439" s="108"/>
    </row>
    <row r="440" spans="1:79" ht="15" hidden="1" customHeight="1" x14ac:dyDescent="0.35">
      <c r="A440" s="71">
        <v>44169</v>
      </c>
      <c r="B440" s="72" t="s">
        <v>44</v>
      </c>
      <c r="C440" s="73">
        <v>23077</v>
      </c>
      <c r="D440" s="74" t="s">
        <v>326</v>
      </c>
      <c r="E440" s="74">
        <v>223988</v>
      </c>
      <c r="F440" s="74" t="s">
        <v>328</v>
      </c>
      <c r="G440" s="74">
        <v>223993</v>
      </c>
      <c r="H440" s="74">
        <v>1</v>
      </c>
      <c r="I440" s="72"/>
      <c r="J440" s="72"/>
      <c r="K440" s="72"/>
      <c r="L440" s="75">
        <v>582</v>
      </c>
      <c r="M440" s="75">
        <v>738</v>
      </c>
      <c r="N440" s="75">
        <v>830</v>
      </c>
      <c r="O440" s="75">
        <v>694</v>
      </c>
      <c r="P440" s="75">
        <v>852</v>
      </c>
      <c r="Q440" s="75">
        <v>961</v>
      </c>
      <c r="R440" s="1"/>
      <c r="S440" s="8">
        <v>559</v>
      </c>
      <c r="T440" s="8">
        <v>680</v>
      </c>
      <c r="U440" s="8">
        <v>749</v>
      </c>
      <c r="V440" s="8">
        <v>643</v>
      </c>
      <c r="W440" s="8">
        <v>714</v>
      </c>
      <c r="X440" s="60">
        <v>749</v>
      </c>
      <c r="Y440" s="56">
        <f t="shared" si="100"/>
        <v>-23</v>
      </c>
      <c r="Z440" s="7">
        <f t="shared" si="101"/>
        <v>-58</v>
      </c>
      <c r="AA440" s="7">
        <f t="shared" si="102"/>
        <v>-81</v>
      </c>
      <c r="AB440" s="7">
        <f t="shared" si="103"/>
        <v>-51</v>
      </c>
      <c r="AC440" s="7">
        <f t="shared" si="104"/>
        <v>-138</v>
      </c>
      <c r="AD440" s="7">
        <f t="shared" si="105"/>
        <v>-212</v>
      </c>
      <c r="AI440" s="67" t="b">
        <f t="shared" si="106"/>
        <v>1</v>
      </c>
      <c r="AJ440" s="67" t="b">
        <f t="shared" si="107"/>
        <v>1</v>
      </c>
      <c r="AK440" s="67" t="b">
        <f t="shared" si="108"/>
        <v>0</v>
      </c>
      <c r="BT440" s="12"/>
      <c r="CA440" s="108"/>
    </row>
    <row r="441" spans="1:79" ht="15" hidden="1" customHeight="1" x14ac:dyDescent="0.35">
      <c r="A441" s="71">
        <v>44169</v>
      </c>
      <c r="B441" s="72" t="s">
        <v>44</v>
      </c>
      <c r="C441" s="73">
        <v>23081</v>
      </c>
      <c r="D441" s="74" t="s">
        <v>325</v>
      </c>
      <c r="E441" s="74">
        <v>223990</v>
      </c>
      <c r="F441" s="74" t="s">
        <v>329</v>
      </c>
      <c r="G441" s="74">
        <v>223994</v>
      </c>
      <c r="H441" s="74">
        <v>1</v>
      </c>
      <c r="I441" s="72"/>
      <c r="J441" s="72"/>
      <c r="K441" s="72"/>
      <c r="L441" s="75">
        <v>582</v>
      </c>
      <c r="M441" s="75">
        <v>738</v>
      </c>
      <c r="N441" s="75">
        <v>830</v>
      </c>
      <c r="O441" s="75">
        <v>694</v>
      </c>
      <c r="P441" s="75">
        <v>854</v>
      </c>
      <c r="Q441" s="75">
        <v>961</v>
      </c>
      <c r="R441" s="1"/>
      <c r="S441" s="8">
        <v>559</v>
      </c>
      <c r="T441" s="8">
        <v>680</v>
      </c>
      <c r="U441" s="8">
        <v>782</v>
      </c>
      <c r="V441" s="8">
        <v>643</v>
      </c>
      <c r="W441" s="8">
        <v>793</v>
      </c>
      <c r="X441" s="60">
        <v>912</v>
      </c>
      <c r="Y441" s="56">
        <f t="shared" si="100"/>
        <v>-23</v>
      </c>
      <c r="Z441" s="7">
        <f t="shared" si="101"/>
        <v>-58</v>
      </c>
      <c r="AA441" s="7">
        <f t="shared" si="102"/>
        <v>-48</v>
      </c>
      <c r="AB441" s="7">
        <f t="shared" si="103"/>
        <v>-51</v>
      </c>
      <c r="AC441" s="7">
        <f t="shared" si="104"/>
        <v>-61</v>
      </c>
      <c r="AD441" s="7">
        <f t="shared" si="105"/>
        <v>-49</v>
      </c>
      <c r="AI441" s="67" t="b">
        <f t="shared" si="106"/>
        <v>1</v>
      </c>
      <c r="AJ441" s="67" t="b">
        <f t="shared" si="107"/>
        <v>1</v>
      </c>
      <c r="AK441" s="67" t="b">
        <f t="shared" si="108"/>
        <v>0</v>
      </c>
      <c r="BT441" s="12"/>
      <c r="CA441" s="108"/>
    </row>
    <row r="442" spans="1:79" ht="15" hidden="1" customHeight="1" x14ac:dyDescent="0.35">
      <c r="A442" s="76">
        <v>44148</v>
      </c>
      <c r="B442" s="72" t="s">
        <v>44</v>
      </c>
      <c r="C442" s="74">
        <v>23082</v>
      </c>
      <c r="D442" s="74" t="s">
        <v>74</v>
      </c>
      <c r="E442" s="74">
        <v>223991</v>
      </c>
      <c r="F442" s="74" t="s">
        <v>75</v>
      </c>
      <c r="G442" s="74">
        <v>223994</v>
      </c>
      <c r="H442" s="74">
        <v>1</v>
      </c>
      <c r="I442" s="74"/>
      <c r="J442" s="74"/>
      <c r="K442" s="72"/>
      <c r="L442" s="74">
        <v>582</v>
      </c>
      <c r="M442" s="74">
        <v>738</v>
      </c>
      <c r="N442" s="74">
        <v>830</v>
      </c>
      <c r="O442" s="74">
        <v>694</v>
      </c>
      <c r="P442" s="74">
        <v>854</v>
      </c>
      <c r="Q442" s="74">
        <v>961</v>
      </c>
      <c r="R442" s="1"/>
      <c r="S442" s="5">
        <v>559</v>
      </c>
      <c r="T442" s="5">
        <v>680</v>
      </c>
      <c r="U442" s="5">
        <v>782</v>
      </c>
      <c r="V442" s="5">
        <v>643</v>
      </c>
      <c r="W442" s="5">
        <v>793</v>
      </c>
      <c r="X442" s="52">
        <v>912</v>
      </c>
      <c r="Y442" s="56">
        <f t="shared" si="100"/>
        <v>-23</v>
      </c>
      <c r="Z442" s="7">
        <f t="shared" si="101"/>
        <v>-58</v>
      </c>
      <c r="AA442" s="7">
        <f t="shared" si="102"/>
        <v>-48</v>
      </c>
      <c r="AB442" s="7">
        <f t="shared" si="103"/>
        <v>-51</v>
      </c>
      <c r="AC442" s="7">
        <f t="shared" si="104"/>
        <v>-61</v>
      </c>
      <c r="AD442" s="7">
        <f t="shared" si="105"/>
        <v>-49</v>
      </c>
      <c r="AI442" s="67" t="b">
        <f t="shared" si="106"/>
        <v>1</v>
      </c>
      <c r="AJ442" s="67" t="b">
        <f t="shared" si="107"/>
        <v>1</v>
      </c>
      <c r="AK442" s="67" t="b">
        <f t="shared" si="108"/>
        <v>0</v>
      </c>
      <c r="BT442" s="12"/>
      <c r="CA442" s="108"/>
    </row>
    <row r="443" spans="1:79" ht="15" hidden="1" customHeight="1" x14ac:dyDescent="0.35">
      <c r="A443" s="71">
        <v>44169</v>
      </c>
      <c r="B443" s="72" t="s">
        <v>44</v>
      </c>
      <c r="C443" s="73">
        <v>23084</v>
      </c>
      <c r="D443" s="74" t="s">
        <v>328</v>
      </c>
      <c r="E443" s="74">
        <v>223992</v>
      </c>
      <c r="F443" s="74" t="s">
        <v>330</v>
      </c>
      <c r="G443" s="74">
        <v>226708</v>
      </c>
      <c r="H443" s="74">
        <v>1</v>
      </c>
      <c r="I443" s="72"/>
      <c r="J443" s="72"/>
      <c r="K443" s="72"/>
      <c r="L443" s="75">
        <v>582</v>
      </c>
      <c r="M443" s="75">
        <v>738</v>
      </c>
      <c r="N443" s="75">
        <v>830</v>
      </c>
      <c r="O443" s="75">
        <v>694</v>
      </c>
      <c r="P443" s="75">
        <v>852</v>
      </c>
      <c r="Q443" s="75">
        <v>961</v>
      </c>
      <c r="R443" s="1"/>
      <c r="S443" s="8">
        <v>559</v>
      </c>
      <c r="T443" s="8">
        <v>680</v>
      </c>
      <c r="U443" s="8">
        <v>782</v>
      </c>
      <c r="V443" s="8">
        <v>643</v>
      </c>
      <c r="W443" s="8">
        <v>793</v>
      </c>
      <c r="X443" s="60">
        <v>912</v>
      </c>
      <c r="Y443" s="56">
        <f t="shared" si="100"/>
        <v>-23</v>
      </c>
      <c r="Z443" s="7">
        <f t="shared" si="101"/>
        <v>-58</v>
      </c>
      <c r="AA443" s="7">
        <f t="shared" si="102"/>
        <v>-48</v>
      </c>
      <c r="AB443" s="7">
        <f t="shared" si="103"/>
        <v>-51</v>
      </c>
      <c r="AC443" s="7">
        <f t="shared" si="104"/>
        <v>-59</v>
      </c>
      <c r="AD443" s="7">
        <f t="shared" si="105"/>
        <v>-49</v>
      </c>
      <c r="AI443" s="67" t="b">
        <f t="shared" si="106"/>
        <v>1</v>
      </c>
      <c r="AJ443" s="67" t="b">
        <f t="shared" si="107"/>
        <v>1</v>
      </c>
      <c r="AK443" s="67" t="b">
        <f t="shared" si="108"/>
        <v>0</v>
      </c>
      <c r="BT443" s="12"/>
      <c r="CA443" s="108"/>
    </row>
    <row r="444" spans="1:79" ht="15" hidden="1" customHeight="1" x14ac:dyDescent="0.35">
      <c r="A444" s="71">
        <v>44183</v>
      </c>
      <c r="B444" s="72" t="s">
        <v>44</v>
      </c>
      <c r="C444" s="73">
        <v>23085</v>
      </c>
      <c r="D444" s="74" t="s">
        <v>326</v>
      </c>
      <c r="E444" s="74">
        <v>223988</v>
      </c>
      <c r="F444" s="74" t="s">
        <v>325</v>
      </c>
      <c r="G444" s="74">
        <v>223991</v>
      </c>
      <c r="H444" s="74">
        <v>1</v>
      </c>
      <c r="I444" s="72"/>
      <c r="J444" s="72"/>
      <c r="K444" s="72"/>
      <c r="L444" s="75">
        <v>582</v>
      </c>
      <c r="M444" s="75">
        <v>738</v>
      </c>
      <c r="N444" s="75">
        <v>830</v>
      </c>
      <c r="O444" s="75">
        <v>694</v>
      </c>
      <c r="P444" s="75">
        <v>854</v>
      </c>
      <c r="Q444" s="75">
        <v>961</v>
      </c>
      <c r="R444" s="1"/>
      <c r="S444" s="8">
        <v>559</v>
      </c>
      <c r="T444" s="8">
        <v>680</v>
      </c>
      <c r="U444" s="8">
        <v>782</v>
      </c>
      <c r="V444" s="8">
        <v>643</v>
      </c>
      <c r="W444" s="8">
        <v>793</v>
      </c>
      <c r="X444" s="60">
        <v>835</v>
      </c>
      <c r="Y444" s="56">
        <f t="shared" si="100"/>
        <v>-23</v>
      </c>
      <c r="Z444" s="7">
        <f t="shared" si="101"/>
        <v>-58</v>
      </c>
      <c r="AA444" s="7">
        <f t="shared" si="102"/>
        <v>-48</v>
      </c>
      <c r="AB444" s="7">
        <f t="shared" si="103"/>
        <v>-51</v>
      </c>
      <c r="AC444" s="7">
        <f t="shared" si="104"/>
        <v>-61</v>
      </c>
      <c r="AD444" s="7">
        <f t="shared" si="105"/>
        <v>-126</v>
      </c>
      <c r="AI444" s="67" t="b">
        <f t="shared" si="106"/>
        <v>1</v>
      </c>
      <c r="AJ444" s="67" t="b">
        <f t="shared" si="107"/>
        <v>1</v>
      </c>
      <c r="AK444" s="67" t="b">
        <f t="shared" si="108"/>
        <v>0</v>
      </c>
      <c r="BT444" s="12"/>
      <c r="CA444" s="108"/>
    </row>
    <row r="445" spans="1:79" ht="15" hidden="1" customHeight="1" x14ac:dyDescent="0.35">
      <c r="A445" s="71">
        <v>44169</v>
      </c>
      <c r="B445" s="72" t="s">
        <v>44</v>
      </c>
      <c r="C445" s="73">
        <v>23086</v>
      </c>
      <c r="D445" s="74" t="s">
        <v>326</v>
      </c>
      <c r="E445" s="74">
        <v>223988</v>
      </c>
      <c r="F445" s="74" t="s">
        <v>330</v>
      </c>
      <c r="G445" s="74">
        <v>226707</v>
      </c>
      <c r="H445" s="74">
        <v>1</v>
      </c>
      <c r="I445" s="72"/>
      <c r="J445" s="72"/>
      <c r="K445" s="72"/>
      <c r="L445" s="75">
        <v>582</v>
      </c>
      <c r="M445" s="75">
        <v>738</v>
      </c>
      <c r="N445" s="75">
        <v>830</v>
      </c>
      <c r="O445" s="75">
        <v>694</v>
      </c>
      <c r="P445" s="75">
        <v>854</v>
      </c>
      <c r="Q445" s="75">
        <v>961</v>
      </c>
      <c r="R445" s="1"/>
      <c r="S445" s="8">
        <v>559</v>
      </c>
      <c r="T445" s="8">
        <v>680</v>
      </c>
      <c r="U445" s="8">
        <v>782</v>
      </c>
      <c r="V445" s="8">
        <v>643</v>
      </c>
      <c r="W445" s="8">
        <v>793</v>
      </c>
      <c r="X445" s="60">
        <v>835</v>
      </c>
      <c r="Y445" s="56">
        <f t="shared" si="100"/>
        <v>-23</v>
      </c>
      <c r="Z445" s="7">
        <f t="shared" si="101"/>
        <v>-58</v>
      </c>
      <c r="AA445" s="7">
        <f t="shared" si="102"/>
        <v>-48</v>
      </c>
      <c r="AB445" s="7">
        <f t="shared" si="103"/>
        <v>-51</v>
      </c>
      <c r="AC445" s="7">
        <f t="shared" si="104"/>
        <v>-61</v>
      </c>
      <c r="AD445" s="7">
        <f t="shared" si="105"/>
        <v>-126</v>
      </c>
      <c r="AI445" s="67" t="b">
        <f t="shared" si="106"/>
        <v>1</v>
      </c>
      <c r="AJ445" s="67" t="b">
        <f t="shared" si="107"/>
        <v>1</v>
      </c>
      <c r="AK445" s="67" t="b">
        <f t="shared" si="108"/>
        <v>0</v>
      </c>
      <c r="BT445" s="12"/>
      <c r="CA445" s="108"/>
    </row>
    <row r="446" spans="1:79" ht="15" hidden="1" customHeight="1" x14ac:dyDescent="0.35">
      <c r="A446" s="71">
        <v>44195</v>
      </c>
      <c r="B446" s="72" t="s">
        <v>44</v>
      </c>
      <c r="C446" s="73">
        <v>23087</v>
      </c>
      <c r="D446" s="74" t="s">
        <v>320</v>
      </c>
      <c r="E446" s="74">
        <v>223982</v>
      </c>
      <c r="F446" s="74" t="s">
        <v>328</v>
      </c>
      <c r="G446" s="74">
        <v>224124</v>
      </c>
      <c r="H446" s="74">
        <v>1</v>
      </c>
      <c r="I446" s="72"/>
      <c r="J446" s="72"/>
      <c r="K446" s="72"/>
      <c r="L446" s="75">
        <v>582</v>
      </c>
      <c r="M446" s="75">
        <v>738</v>
      </c>
      <c r="N446" s="75">
        <v>830</v>
      </c>
      <c r="O446" s="75">
        <v>694</v>
      </c>
      <c r="P446" s="75">
        <v>852</v>
      </c>
      <c r="Q446" s="75">
        <v>961</v>
      </c>
      <c r="R446" s="1"/>
      <c r="S446" s="8">
        <v>559</v>
      </c>
      <c r="T446" s="8">
        <v>680</v>
      </c>
      <c r="U446" s="8">
        <v>782</v>
      </c>
      <c r="V446" s="8">
        <v>643</v>
      </c>
      <c r="W446" s="8">
        <v>709</v>
      </c>
      <c r="X446" s="60">
        <v>744</v>
      </c>
      <c r="Y446" s="56">
        <f t="shared" si="100"/>
        <v>-23</v>
      </c>
      <c r="Z446" s="7">
        <f t="shared" si="101"/>
        <v>-58</v>
      </c>
      <c r="AA446" s="7">
        <f t="shared" si="102"/>
        <v>-48</v>
      </c>
      <c r="AB446" s="7">
        <f t="shared" si="103"/>
        <v>-51</v>
      </c>
      <c r="AC446" s="7">
        <f t="shared" si="104"/>
        <v>-143</v>
      </c>
      <c r="AD446" s="7">
        <f t="shared" si="105"/>
        <v>-217</v>
      </c>
      <c r="AI446" s="67" t="b">
        <f t="shared" si="106"/>
        <v>1</v>
      </c>
      <c r="AJ446" s="67" t="b">
        <f t="shared" si="107"/>
        <v>1</v>
      </c>
      <c r="AK446" s="67" t="b">
        <f t="shared" si="108"/>
        <v>0</v>
      </c>
      <c r="BT446" s="12"/>
      <c r="CA446" s="108"/>
    </row>
    <row r="447" spans="1:79" ht="15" hidden="1" customHeight="1" x14ac:dyDescent="0.35">
      <c r="A447" s="71">
        <v>44195</v>
      </c>
      <c r="B447" s="72" t="s">
        <v>44</v>
      </c>
      <c r="C447" s="73">
        <v>23087</v>
      </c>
      <c r="D447" s="74" t="s">
        <v>320</v>
      </c>
      <c r="E447" s="74">
        <v>223993</v>
      </c>
      <c r="F447" s="74" t="s">
        <v>328</v>
      </c>
      <c r="G447" s="74">
        <v>224124</v>
      </c>
      <c r="H447" s="74">
        <v>1</v>
      </c>
      <c r="I447" s="72"/>
      <c r="J447" s="72"/>
      <c r="K447" s="72"/>
      <c r="L447" s="75">
        <v>582</v>
      </c>
      <c r="M447" s="75">
        <v>738</v>
      </c>
      <c r="N447" s="75">
        <v>830</v>
      </c>
      <c r="O447" s="75">
        <v>694</v>
      </c>
      <c r="P447" s="75">
        <v>852</v>
      </c>
      <c r="Q447" s="75">
        <v>961</v>
      </c>
      <c r="R447" s="1"/>
      <c r="S447" s="8">
        <v>559</v>
      </c>
      <c r="T447" s="8">
        <v>680</v>
      </c>
      <c r="U447" s="8">
        <v>782</v>
      </c>
      <c r="V447" s="8">
        <v>643</v>
      </c>
      <c r="W447" s="8">
        <v>709</v>
      </c>
      <c r="X447" s="60">
        <v>744</v>
      </c>
      <c r="Y447" s="56">
        <f t="shared" si="100"/>
        <v>-23</v>
      </c>
      <c r="Z447" s="7">
        <f t="shared" si="101"/>
        <v>-58</v>
      </c>
      <c r="AA447" s="7">
        <f t="shared" si="102"/>
        <v>-48</v>
      </c>
      <c r="AB447" s="7">
        <f t="shared" si="103"/>
        <v>-51</v>
      </c>
      <c r="AC447" s="7">
        <f t="shared" si="104"/>
        <v>-143</v>
      </c>
      <c r="AD447" s="7">
        <f t="shared" si="105"/>
        <v>-217</v>
      </c>
      <c r="AI447" s="67" t="b">
        <f t="shared" si="106"/>
        <v>1</v>
      </c>
      <c r="AJ447" s="67" t="b">
        <f t="shared" si="107"/>
        <v>1</v>
      </c>
      <c r="AK447" s="67" t="b">
        <f t="shared" si="108"/>
        <v>0</v>
      </c>
      <c r="BT447" s="12"/>
      <c r="CA447" s="108"/>
    </row>
    <row r="448" spans="1:79" ht="15" hidden="1" customHeight="1" x14ac:dyDescent="0.35">
      <c r="A448" s="71">
        <v>44195</v>
      </c>
      <c r="B448" s="72" t="s">
        <v>44</v>
      </c>
      <c r="C448" s="73">
        <v>23090</v>
      </c>
      <c r="D448" s="74" t="s">
        <v>329</v>
      </c>
      <c r="E448" s="74">
        <v>223994</v>
      </c>
      <c r="F448" s="74" t="s">
        <v>337</v>
      </c>
      <c r="G448" s="74">
        <v>223995</v>
      </c>
      <c r="H448" s="74">
        <v>1</v>
      </c>
      <c r="I448" s="72"/>
      <c r="J448" s="72"/>
      <c r="K448" s="72"/>
      <c r="L448" s="75">
        <v>1100</v>
      </c>
      <c r="M448" s="75">
        <v>1164</v>
      </c>
      <c r="N448" s="75">
        <v>1200</v>
      </c>
      <c r="O448" s="75">
        <v>1156</v>
      </c>
      <c r="P448" s="75">
        <v>1164</v>
      </c>
      <c r="Q448" s="75">
        <v>1200</v>
      </c>
      <c r="R448" s="1"/>
      <c r="S448" s="8">
        <v>512</v>
      </c>
      <c r="T448" s="8">
        <v>512</v>
      </c>
      <c r="U448" s="8">
        <v>537</v>
      </c>
      <c r="V448" s="8">
        <v>512</v>
      </c>
      <c r="W448" s="8">
        <v>512</v>
      </c>
      <c r="X448" s="60">
        <v>537</v>
      </c>
      <c r="Y448" s="56">
        <f t="shared" si="100"/>
        <v>-588</v>
      </c>
      <c r="Z448" s="7">
        <f t="shared" si="101"/>
        <v>-652</v>
      </c>
      <c r="AA448" s="7">
        <f t="shared" si="102"/>
        <v>-663</v>
      </c>
      <c r="AB448" s="7">
        <f t="shared" si="103"/>
        <v>-644</v>
      </c>
      <c r="AC448" s="7">
        <f t="shared" si="104"/>
        <v>-652</v>
      </c>
      <c r="AD448" s="7">
        <f t="shared" si="105"/>
        <v>-663</v>
      </c>
      <c r="AI448" s="67" t="b">
        <f t="shared" si="106"/>
        <v>1</v>
      </c>
      <c r="AJ448" s="67" t="b">
        <f t="shared" si="107"/>
        <v>1</v>
      </c>
      <c r="AK448" s="67" t="b">
        <f t="shared" si="108"/>
        <v>0</v>
      </c>
      <c r="BT448" s="12"/>
      <c r="CA448" s="108"/>
    </row>
    <row r="449" spans="1:79" ht="15" hidden="1" customHeight="1" x14ac:dyDescent="0.35">
      <c r="A449" s="71">
        <v>44183</v>
      </c>
      <c r="B449" s="72" t="s">
        <v>44</v>
      </c>
      <c r="C449" s="73">
        <v>23091</v>
      </c>
      <c r="D449" s="74" t="s">
        <v>329</v>
      </c>
      <c r="E449" s="74">
        <v>223994</v>
      </c>
      <c r="F449" s="74" t="s">
        <v>337</v>
      </c>
      <c r="G449" s="74">
        <v>223997</v>
      </c>
      <c r="H449" s="74">
        <v>1</v>
      </c>
      <c r="I449" s="72"/>
      <c r="J449" s="72"/>
      <c r="K449" s="72"/>
      <c r="L449" s="75">
        <v>1100</v>
      </c>
      <c r="M449" s="75">
        <v>1164</v>
      </c>
      <c r="N449" s="75">
        <v>1200</v>
      </c>
      <c r="O449" s="75">
        <v>1156</v>
      </c>
      <c r="P449" s="75">
        <v>1164</v>
      </c>
      <c r="Q449" s="75">
        <v>1200</v>
      </c>
      <c r="R449" s="1"/>
      <c r="S449" s="8">
        <v>1089</v>
      </c>
      <c r="T449" s="14">
        <v>1164</v>
      </c>
      <c r="U449" s="14">
        <v>1200</v>
      </c>
      <c r="V449" s="8">
        <v>1144</v>
      </c>
      <c r="W449" s="14">
        <v>1164</v>
      </c>
      <c r="X449" s="53">
        <v>1200</v>
      </c>
      <c r="Y449" s="56">
        <f t="shared" si="100"/>
        <v>-11</v>
      </c>
      <c r="Z449" s="7">
        <f t="shared" si="101"/>
        <v>0</v>
      </c>
      <c r="AA449" s="7">
        <f t="shared" si="102"/>
        <v>0</v>
      </c>
      <c r="AB449" s="7">
        <f t="shared" si="103"/>
        <v>-12</v>
      </c>
      <c r="AC449" s="7">
        <f t="shared" si="104"/>
        <v>0</v>
      </c>
      <c r="AD449" s="7">
        <f t="shared" si="105"/>
        <v>0</v>
      </c>
      <c r="AI449" s="67" t="b">
        <f t="shared" si="106"/>
        <v>1</v>
      </c>
      <c r="AJ449" s="67" t="b">
        <f t="shared" si="107"/>
        <v>1</v>
      </c>
      <c r="AK449" s="67" t="b">
        <f t="shared" si="108"/>
        <v>0</v>
      </c>
      <c r="BT449" s="12"/>
      <c r="CA449" s="108"/>
    </row>
    <row r="450" spans="1:79" ht="15" hidden="1" customHeight="1" x14ac:dyDescent="0.35">
      <c r="A450" s="71">
        <v>44183</v>
      </c>
      <c r="B450" s="72" t="s">
        <v>44</v>
      </c>
      <c r="C450" s="73">
        <v>23092</v>
      </c>
      <c r="D450" s="74" t="s">
        <v>329</v>
      </c>
      <c r="E450" s="74">
        <v>223994</v>
      </c>
      <c r="F450" s="74" t="s">
        <v>337</v>
      </c>
      <c r="G450" s="74">
        <v>223996</v>
      </c>
      <c r="H450" s="74">
        <v>1</v>
      </c>
      <c r="I450" s="72"/>
      <c r="J450" s="72"/>
      <c r="K450" s="72"/>
      <c r="L450" s="75">
        <v>1100</v>
      </c>
      <c r="M450" s="75">
        <v>1164</v>
      </c>
      <c r="N450" s="75">
        <v>1200</v>
      </c>
      <c r="O450" s="75">
        <v>1156</v>
      </c>
      <c r="P450" s="75">
        <v>1164</v>
      </c>
      <c r="Q450" s="75">
        <v>1200</v>
      </c>
      <c r="R450" s="1"/>
      <c r="S450" s="8">
        <v>1089</v>
      </c>
      <c r="T450" s="14">
        <v>1164</v>
      </c>
      <c r="U450" s="14">
        <v>1200</v>
      </c>
      <c r="V450" s="8">
        <v>1144</v>
      </c>
      <c r="W450" s="14">
        <v>1164</v>
      </c>
      <c r="X450" s="53">
        <v>1200</v>
      </c>
      <c r="Y450" s="56">
        <f t="shared" si="100"/>
        <v>-11</v>
      </c>
      <c r="Z450" s="7">
        <f t="shared" si="101"/>
        <v>0</v>
      </c>
      <c r="AA450" s="7">
        <f t="shared" si="102"/>
        <v>0</v>
      </c>
      <c r="AB450" s="7">
        <f t="shared" si="103"/>
        <v>-12</v>
      </c>
      <c r="AC450" s="7">
        <f t="shared" si="104"/>
        <v>0</v>
      </c>
      <c r="AD450" s="7">
        <f t="shared" si="105"/>
        <v>0</v>
      </c>
      <c r="AI450" s="67" t="b">
        <f t="shared" si="106"/>
        <v>1</v>
      </c>
      <c r="AJ450" s="67" t="b">
        <f t="shared" si="107"/>
        <v>1</v>
      </c>
      <c r="AK450" s="67" t="b">
        <f t="shared" si="108"/>
        <v>0</v>
      </c>
      <c r="BT450" s="12"/>
      <c r="CA450" s="108"/>
    </row>
    <row r="451" spans="1:79" ht="15" hidden="1" customHeight="1" x14ac:dyDescent="0.35">
      <c r="A451" s="71">
        <v>44183</v>
      </c>
      <c r="B451" s="72" t="s">
        <v>44</v>
      </c>
      <c r="C451" s="73">
        <v>23093</v>
      </c>
      <c r="D451" s="74" t="s">
        <v>329</v>
      </c>
      <c r="E451" s="74">
        <v>223994</v>
      </c>
      <c r="F451" s="74" t="s">
        <v>337</v>
      </c>
      <c r="G451" s="74">
        <v>223998</v>
      </c>
      <c r="H451" s="74">
        <v>1</v>
      </c>
      <c r="I451" s="72"/>
      <c r="J451" s="72"/>
      <c r="K451" s="72"/>
      <c r="L451" s="75">
        <v>1100</v>
      </c>
      <c r="M451" s="75">
        <v>1164</v>
      </c>
      <c r="N451" s="75">
        <v>1200</v>
      </c>
      <c r="O451" s="75">
        <v>1156</v>
      </c>
      <c r="P451" s="75">
        <v>1164</v>
      </c>
      <c r="Q451" s="75">
        <v>1200</v>
      </c>
      <c r="R451" s="1"/>
      <c r="S451" s="8">
        <v>561</v>
      </c>
      <c r="T451" s="8">
        <v>643</v>
      </c>
      <c r="U451" s="8">
        <v>696</v>
      </c>
      <c r="V451" s="8">
        <v>662</v>
      </c>
      <c r="W451" s="8">
        <v>731</v>
      </c>
      <c r="X451" s="60">
        <v>753</v>
      </c>
      <c r="Y451" s="56">
        <f t="shared" si="100"/>
        <v>-539</v>
      </c>
      <c r="Z451" s="7">
        <f t="shared" si="101"/>
        <v>-521</v>
      </c>
      <c r="AA451" s="7">
        <f t="shared" si="102"/>
        <v>-504</v>
      </c>
      <c r="AB451" s="7">
        <f t="shared" si="103"/>
        <v>-494</v>
      </c>
      <c r="AC451" s="7">
        <f t="shared" si="104"/>
        <v>-433</v>
      </c>
      <c r="AD451" s="7">
        <f t="shared" si="105"/>
        <v>-447</v>
      </c>
      <c r="AI451" s="67" t="b">
        <f t="shared" si="106"/>
        <v>1</v>
      </c>
      <c r="AJ451" s="67" t="b">
        <f t="shared" si="107"/>
        <v>1</v>
      </c>
      <c r="AK451" s="67" t="b">
        <f t="shared" si="108"/>
        <v>0</v>
      </c>
      <c r="BT451" s="12"/>
      <c r="CA451" s="108"/>
    </row>
    <row r="452" spans="1:79" ht="15" hidden="1" customHeight="1" x14ac:dyDescent="0.35">
      <c r="A452" s="71">
        <v>44183</v>
      </c>
      <c r="B452" s="72" t="s">
        <v>44</v>
      </c>
      <c r="C452" s="73">
        <v>23101</v>
      </c>
      <c r="D452" s="74" t="s">
        <v>336</v>
      </c>
      <c r="E452" s="74">
        <v>223938</v>
      </c>
      <c r="F452" s="74" t="s">
        <v>338</v>
      </c>
      <c r="G452" s="74">
        <v>235456</v>
      </c>
      <c r="H452" s="74">
        <v>1</v>
      </c>
      <c r="I452" s="72"/>
      <c r="J452" s="72"/>
      <c r="K452" s="72"/>
      <c r="L452" s="75">
        <v>1118</v>
      </c>
      <c r="M452" s="75">
        <v>1358</v>
      </c>
      <c r="N452" s="75">
        <v>1400</v>
      </c>
      <c r="O452" s="75">
        <v>1287</v>
      </c>
      <c r="P452" s="75">
        <v>1358</v>
      </c>
      <c r="Q452" s="75">
        <v>1400</v>
      </c>
      <c r="R452" s="1"/>
      <c r="S452" s="8">
        <v>1104</v>
      </c>
      <c r="T452" s="8">
        <v>1195</v>
      </c>
      <c r="U452" s="8">
        <v>1254</v>
      </c>
      <c r="V452" s="8">
        <v>1195</v>
      </c>
      <c r="W452" s="8">
        <v>1195</v>
      </c>
      <c r="X452" s="60">
        <v>1254</v>
      </c>
      <c r="Y452" s="56">
        <f t="shared" si="100"/>
        <v>-14</v>
      </c>
      <c r="Z452" s="7">
        <f t="shared" si="101"/>
        <v>-163</v>
      </c>
      <c r="AA452" s="7">
        <f t="shared" si="102"/>
        <v>-146</v>
      </c>
      <c r="AB452" s="7">
        <f t="shared" si="103"/>
        <v>-92</v>
      </c>
      <c r="AC452" s="7">
        <f t="shared" si="104"/>
        <v>-163</v>
      </c>
      <c r="AD452" s="7">
        <f t="shared" si="105"/>
        <v>-146</v>
      </c>
      <c r="AI452" s="67" t="b">
        <f t="shared" si="106"/>
        <v>1</v>
      </c>
      <c r="AJ452" s="67" t="b">
        <f t="shared" si="107"/>
        <v>1</v>
      </c>
      <c r="AK452" s="67" t="b">
        <f t="shared" si="108"/>
        <v>0</v>
      </c>
      <c r="BT452" s="12"/>
      <c r="CA452" s="108"/>
    </row>
    <row r="453" spans="1:79" ht="15" hidden="1" customHeight="1" x14ac:dyDescent="0.35">
      <c r="A453" s="71">
        <v>44183</v>
      </c>
      <c r="B453" s="72" t="s">
        <v>44</v>
      </c>
      <c r="C453" s="73">
        <v>23102</v>
      </c>
      <c r="D453" s="74" t="s">
        <v>336</v>
      </c>
      <c r="E453" s="74">
        <v>223938</v>
      </c>
      <c r="F453" s="74" t="s">
        <v>338</v>
      </c>
      <c r="G453" s="74">
        <v>235459</v>
      </c>
      <c r="H453" s="74">
        <v>1</v>
      </c>
      <c r="I453" s="72"/>
      <c r="J453" s="72"/>
      <c r="K453" s="72"/>
      <c r="L453" s="75">
        <v>1118</v>
      </c>
      <c r="M453" s="75">
        <v>1358</v>
      </c>
      <c r="N453" s="75">
        <v>1400</v>
      </c>
      <c r="O453" s="75">
        <v>1287</v>
      </c>
      <c r="P453" s="75">
        <v>1358</v>
      </c>
      <c r="Q453" s="75">
        <v>1400</v>
      </c>
      <c r="R453" s="1"/>
      <c r="S453" s="8">
        <v>1104</v>
      </c>
      <c r="T453" s="8">
        <v>1195</v>
      </c>
      <c r="U453" s="8">
        <v>1254</v>
      </c>
      <c r="V453" s="8">
        <v>1195</v>
      </c>
      <c r="W453" s="8">
        <v>1195</v>
      </c>
      <c r="X453" s="60">
        <v>1254</v>
      </c>
      <c r="Y453" s="56">
        <f t="shared" si="100"/>
        <v>-14</v>
      </c>
      <c r="Z453" s="7">
        <f t="shared" si="101"/>
        <v>-163</v>
      </c>
      <c r="AA453" s="7">
        <f t="shared" si="102"/>
        <v>-146</v>
      </c>
      <c r="AB453" s="7">
        <f t="shared" si="103"/>
        <v>-92</v>
      </c>
      <c r="AC453" s="7">
        <f t="shared" si="104"/>
        <v>-163</v>
      </c>
      <c r="AD453" s="7">
        <f t="shared" si="105"/>
        <v>-146</v>
      </c>
      <c r="AI453" s="67" t="b">
        <f t="shared" si="106"/>
        <v>1</v>
      </c>
      <c r="AJ453" s="67" t="b">
        <f t="shared" si="107"/>
        <v>1</v>
      </c>
      <c r="AK453" s="67" t="b">
        <f t="shared" si="108"/>
        <v>0</v>
      </c>
      <c r="BT453" s="12"/>
      <c r="CA453" s="108"/>
    </row>
    <row r="454" spans="1:79" ht="15" hidden="1" customHeight="1" x14ac:dyDescent="0.35">
      <c r="A454" s="71">
        <v>44183</v>
      </c>
      <c r="B454" s="72" t="s">
        <v>44</v>
      </c>
      <c r="C454" s="73">
        <v>23111</v>
      </c>
      <c r="D454" s="74" t="s">
        <v>339</v>
      </c>
      <c r="E454" s="74">
        <v>223937</v>
      </c>
      <c r="F454" s="74" t="s">
        <v>340</v>
      </c>
      <c r="G454" s="74">
        <v>314290</v>
      </c>
      <c r="H454" s="74">
        <v>1</v>
      </c>
      <c r="I454" s="72"/>
      <c r="J454" s="72"/>
      <c r="K454" s="72"/>
      <c r="L454" s="75">
        <v>1296</v>
      </c>
      <c r="M454" s="75">
        <v>1428</v>
      </c>
      <c r="N454" s="75">
        <v>1600</v>
      </c>
      <c r="O454" s="75">
        <v>1476</v>
      </c>
      <c r="P454" s="75">
        <v>1552</v>
      </c>
      <c r="Q454" s="75">
        <v>1600</v>
      </c>
      <c r="R454" s="1"/>
      <c r="S454" s="8">
        <v>796</v>
      </c>
      <c r="T454" s="8">
        <v>796</v>
      </c>
      <c r="U454" s="8">
        <v>835</v>
      </c>
      <c r="V454" s="8">
        <v>796</v>
      </c>
      <c r="W454" s="8">
        <v>796</v>
      </c>
      <c r="X454" s="60">
        <v>835</v>
      </c>
      <c r="Y454" s="56">
        <f t="shared" si="100"/>
        <v>-500</v>
      </c>
      <c r="Z454" s="7">
        <f t="shared" si="101"/>
        <v>-632</v>
      </c>
      <c r="AA454" s="7">
        <f t="shared" si="102"/>
        <v>-765</v>
      </c>
      <c r="AB454" s="7">
        <f t="shared" si="103"/>
        <v>-680</v>
      </c>
      <c r="AC454" s="7">
        <f t="shared" si="104"/>
        <v>-756</v>
      </c>
      <c r="AD454" s="7">
        <f t="shared" si="105"/>
        <v>-765</v>
      </c>
      <c r="AI454" s="67" t="b">
        <f t="shared" si="106"/>
        <v>1</v>
      </c>
      <c r="AJ454" s="67" t="b">
        <f t="shared" si="107"/>
        <v>1</v>
      </c>
      <c r="AK454" s="67" t="b">
        <f t="shared" si="108"/>
        <v>0</v>
      </c>
      <c r="BT454" s="12"/>
      <c r="CA454" s="108"/>
    </row>
    <row r="455" spans="1:79" ht="15" hidden="1" customHeight="1" x14ac:dyDescent="0.35">
      <c r="A455" s="71">
        <v>44183</v>
      </c>
      <c r="B455" s="72" t="s">
        <v>44</v>
      </c>
      <c r="C455" s="73">
        <v>23122</v>
      </c>
      <c r="D455" s="74" t="s">
        <v>335</v>
      </c>
      <c r="E455" s="74">
        <v>223951</v>
      </c>
      <c r="F455" s="74" t="s">
        <v>314</v>
      </c>
      <c r="G455" s="74">
        <v>226827</v>
      </c>
      <c r="H455" s="74">
        <v>1</v>
      </c>
      <c r="I455" s="72"/>
      <c r="J455" s="72"/>
      <c r="K455" s="72"/>
      <c r="L455" s="75">
        <v>608</v>
      </c>
      <c r="M455" s="75">
        <v>752</v>
      </c>
      <c r="N455" s="75">
        <v>856</v>
      </c>
      <c r="O455" s="75">
        <v>706</v>
      </c>
      <c r="P455" s="75">
        <v>852</v>
      </c>
      <c r="Q455" s="75">
        <v>980</v>
      </c>
      <c r="R455" s="1"/>
      <c r="S455" s="8">
        <v>559</v>
      </c>
      <c r="T455" s="8">
        <v>680</v>
      </c>
      <c r="U455" s="8">
        <v>782</v>
      </c>
      <c r="V455" s="8">
        <v>643</v>
      </c>
      <c r="W455" s="8">
        <v>793</v>
      </c>
      <c r="X455" s="60">
        <v>912</v>
      </c>
      <c r="Y455" s="56">
        <f t="shared" si="100"/>
        <v>-49</v>
      </c>
      <c r="Z455" s="7">
        <f t="shared" si="101"/>
        <v>-72</v>
      </c>
      <c r="AA455" s="7">
        <f t="shared" si="102"/>
        <v>-74</v>
      </c>
      <c r="AB455" s="7">
        <f t="shared" si="103"/>
        <v>-63</v>
      </c>
      <c r="AC455" s="7">
        <f t="shared" si="104"/>
        <v>-59</v>
      </c>
      <c r="AD455" s="7">
        <f t="shared" si="105"/>
        <v>-68</v>
      </c>
      <c r="AI455" s="67" t="b">
        <f t="shared" si="106"/>
        <v>1</v>
      </c>
      <c r="AJ455" s="67" t="b">
        <f t="shared" si="107"/>
        <v>1</v>
      </c>
      <c r="AK455" s="67" t="b">
        <f t="shared" si="108"/>
        <v>0</v>
      </c>
      <c r="BT455" s="12"/>
      <c r="CA455" s="108"/>
    </row>
    <row r="456" spans="1:79" ht="15" hidden="1" customHeight="1" x14ac:dyDescent="0.35">
      <c r="A456" s="71">
        <v>44183</v>
      </c>
      <c r="B456" s="72" t="s">
        <v>44</v>
      </c>
      <c r="C456" s="73">
        <v>23123</v>
      </c>
      <c r="D456" s="74" t="s">
        <v>335</v>
      </c>
      <c r="E456" s="74">
        <v>223952</v>
      </c>
      <c r="F456" s="74" t="s">
        <v>314</v>
      </c>
      <c r="G456" s="74">
        <v>226829</v>
      </c>
      <c r="H456" s="74">
        <v>1</v>
      </c>
      <c r="I456" s="72"/>
      <c r="J456" s="72"/>
      <c r="K456" s="72"/>
      <c r="L456" s="75">
        <v>608</v>
      </c>
      <c r="M456" s="75">
        <v>752</v>
      </c>
      <c r="N456" s="75">
        <v>856</v>
      </c>
      <c r="O456" s="75">
        <v>706</v>
      </c>
      <c r="P456" s="75">
        <v>852</v>
      </c>
      <c r="Q456" s="75">
        <v>980</v>
      </c>
      <c r="R456" s="1"/>
      <c r="S456" s="8">
        <v>559</v>
      </c>
      <c r="T456" s="8">
        <v>680</v>
      </c>
      <c r="U456" s="8">
        <v>782</v>
      </c>
      <c r="V456" s="8">
        <v>643</v>
      </c>
      <c r="W456" s="8">
        <v>793</v>
      </c>
      <c r="X456" s="60">
        <v>912</v>
      </c>
      <c r="Y456" s="56">
        <f t="shared" si="100"/>
        <v>-49</v>
      </c>
      <c r="Z456" s="7">
        <f t="shared" si="101"/>
        <v>-72</v>
      </c>
      <c r="AA456" s="7">
        <f t="shared" si="102"/>
        <v>-74</v>
      </c>
      <c r="AB456" s="7">
        <f t="shared" si="103"/>
        <v>-63</v>
      </c>
      <c r="AC456" s="7">
        <f t="shared" si="104"/>
        <v>-59</v>
      </c>
      <c r="AD456" s="7">
        <f t="shared" si="105"/>
        <v>-68</v>
      </c>
      <c r="AI456" s="67" t="b">
        <f t="shared" si="106"/>
        <v>1</v>
      </c>
      <c r="AJ456" s="67" t="b">
        <f t="shared" si="107"/>
        <v>1</v>
      </c>
      <c r="AK456" s="67" t="b">
        <f t="shared" si="108"/>
        <v>0</v>
      </c>
      <c r="BT456" s="12"/>
      <c r="CA456" s="108"/>
    </row>
    <row r="457" spans="1:79" ht="15" hidden="1" customHeight="1" x14ac:dyDescent="0.35">
      <c r="A457" s="71">
        <v>44183</v>
      </c>
      <c r="B457" s="72" t="s">
        <v>44</v>
      </c>
      <c r="C457" s="73">
        <v>23152</v>
      </c>
      <c r="D457" s="74" t="s">
        <v>320</v>
      </c>
      <c r="E457" s="74">
        <v>223982</v>
      </c>
      <c r="F457" s="74" t="s">
        <v>324</v>
      </c>
      <c r="G457" s="74">
        <v>224601</v>
      </c>
      <c r="H457" s="74">
        <v>1</v>
      </c>
      <c r="I457" s="72"/>
      <c r="J457" s="72"/>
      <c r="K457" s="72"/>
      <c r="L457" s="75">
        <v>559</v>
      </c>
      <c r="M457" s="75">
        <v>680</v>
      </c>
      <c r="N457" s="75">
        <v>782</v>
      </c>
      <c r="O457" s="75">
        <v>643</v>
      </c>
      <c r="P457" s="75">
        <v>776</v>
      </c>
      <c r="Q457" s="75">
        <v>800</v>
      </c>
      <c r="R457" s="1"/>
      <c r="S457" s="8">
        <v>552</v>
      </c>
      <c r="T457" s="14">
        <v>680</v>
      </c>
      <c r="U457" s="14">
        <v>782</v>
      </c>
      <c r="V457" s="8">
        <v>620</v>
      </c>
      <c r="W457" s="8">
        <v>746</v>
      </c>
      <c r="X457" s="53">
        <v>800</v>
      </c>
      <c r="Y457" s="56">
        <f t="shared" si="100"/>
        <v>-7</v>
      </c>
      <c r="Z457" s="7">
        <f t="shared" si="101"/>
        <v>0</v>
      </c>
      <c r="AA457" s="7">
        <f t="shared" si="102"/>
        <v>0</v>
      </c>
      <c r="AB457" s="7">
        <f t="shared" si="103"/>
        <v>-23</v>
      </c>
      <c r="AC457" s="7">
        <f t="shared" si="104"/>
        <v>-30</v>
      </c>
      <c r="AD457" s="7">
        <f t="shared" si="105"/>
        <v>0</v>
      </c>
      <c r="AI457" s="67" t="b">
        <f t="shared" si="106"/>
        <v>1</v>
      </c>
      <c r="AJ457" s="67" t="b">
        <f t="shared" si="107"/>
        <v>1</v>
      </c>
      <c r="AK457" s="67" t="b">
        <f t="shared" si="108"/>
        <v>0</v>
      </c>
      <c r="BT457" s="12"/>
      <c r="CA457" s="108"/>
    </row>
    <row r="458" spans="1:79" ht="15" hidden="1" customHeight="1" x14ac:dyDescent="0.35">
      <c r="A458" s="71">
        <v>44183</v>
      </c>
      <c r="B458" s="72" t="s">
        <v>44</v>
      </c>
      <c r="C458" s="73">
        <v>23153</v>
      </c>
      <c r="D458" s="74" t="s">
        <v>320</v>
      </c>
      <c r="E458" s="74">
        <v>224060</v>
      </c>
      <c r="F458" s="74" t="s">
        <v>324</v>
      </c>
      <c r="G458" s="74">
        <v>224600</v>
      </c>
      <c r="H458" s="74">
        <v>1</v>
      </c>
      <c r="I458" s="72"/>
      <c r="J458" s="72"/>
      <c r="K458" s="72"/>
      <c r="L458" s="75">
        <v>582</v>
      </c>
      <c r="M458" s="75">
        <v>729</v>
      </c>
      <c r="N458" s="75">
        <v>830</v>
      </c>
      <c r="O458" s="75">
        <v>686</v>
      </c>
      <c r="P458" s="75">
        <v>833</v>
      </c>
      <c r="Q458" s="75">
        <v>958</v>
      </c>
      <c r="R458" s="1"/>
      <c r="S458" s="8">
        <v>552</v>
      </c>
      <c r="T458" s="8">
        <v>680</v>
      </c>
      <c r="U458" s="8">
        <v>782</v>
      </c>
      <c r="V458" s="8">
        <v>620</v>
      </c>
      <c r="W458" s="8">
        <v>746</v>
      </c>
      <c r="X458" s="60">
        <v>857</v>
      </c>
      <c r="Y458" s="56">
        <f t="shared" si="100"/>
        <v>-30</v>
      </c>
      <c r="Z458" s="7">
        <f t="shared" si="101"/>
        <v>-49</v>
      </c>
      <c r="AA458" s="7">
        <f t="shared" si="102"/>
        <v>-48</v>
      </c>
      <c r="AB458" s="7">
        <f t="shared" si="103"/>
        <v>-66</v>
      </c>
      <c r="AC458" s="7">
        <f t="shared" si="104"/>
        <v>-87</v>
      </c>
      <c r="AD458" s="7">
        <f t="shared" si="105"/>
        <v>-101</v>
      </c>
      <c r="AI458" s="67" t="b">
        <f t="shared" si="106"/>
        <v>1</v>
      </c>
      <c r="AJ458" s="67" t="b">
        <f t="shared" si="107"/>
        <v>1</v>
      </c>
      <c r="AK458" s="67" t="b">
        <f t="shared" si="108"/>
        <v>0</v>
      </c>
      <c r="BT458" s="12"/>
      <c r="CA458" s="108"/>
    </row>
    <row r="459" spans="1:79" ht="15" hidden="1" customHeight="1" x14ac:dyDescent="0.35">
      <c r="A459" s="71">
        <v>44195</v>
      </c>
      <c r="B459" s="72" t="s">
        <v>44</v>
      </c>
      <c r="C459" s="73">
        <v>23184</v>
      </c>
      <c r="D459" s="74" t="s">
        <v>330</v>
      </c>
      <c r="E459" s="74">
        <v>224125</v>
      </c>
      <c r="F459" s="74" t="s">
        <v>325</v>
      </c>
      <c r="G459" s="74">
        <v>226706</v>
      </c>
      <c r="H459" s="74">
        <v>1</v>
      </c>
      <c r="I459" s="72"/>
      <c r="J459" s="72"/>
      <c r="K459" s="72"/>
      <c r="L459" s="75">
        <v>582</v>
      </c>
      <c r="M459" s="75">
        <v>738</v>
      </c>
      <c r="N459" s="75">
        <v>830</v>
      </c>
      <c r="O459" s="75">
        <v>694</v>
      </c>
      <c r="P459" s="75">
        <v>854</v>
      </c>
      <c r="Q459" s="75">
        <v>961</v>
      </c>
      <c r="R459" s="1"/>
      <c r="S459" s="8">
        <v>559</v>
      </c>
      <c r="T459" s="8">
        <v>680</v>
      </c>
      <c r="U459" s="8">
        <v>782</v>
      </c>
      <c r="V459" s="8">
        <v>643</v>
      </c>
      <c r="W459" s="8">
        <v>793</v>
      </c>
      <c r="X459" s="60">
        <v>912</v>
      </c>
      <c r="Y459" s="56">
        <f t="shared" si="100"/>
        <v>-23</v>
      </c>
      <c r="Z459" s="7">
        <f t="shared" si="101"/>
        <v>-58</v>
      </c>
      <c r="AA459" s="7">
        <f t="shared" si="102"/>
        <v>-48</v>
      </c>
      <c r="AB459" s="7">
        <f t="shared" si="103"/>
        <v>-51</v>
      </c>
      <c r="AC459" s="7">
        <f t="shared" si="104"/>
        <v>-61</v>
      </c>
      <c r="AD459" s="7">
        <f t="shared" si="105"/>
        <v>-49</v>
      </c>
      <c r="AI459" s="67" t="b">
        <f t="shared" si="106"/>
        <v>1</v>
      </c>
      <c r="AJ459" s="67" t="b">
        <f t="shared" si="107"/>
        <v>1</v>
      </c>
      <c r="AK459" s="67" t="b">
        <f t="shared" si="108"/>
        <v>0</v>
      </c>
      <c r="BT459" s="12"/>
      <c r="CA459" s="108"/>
    </row>
    <row r="460" spans="1:79" ht="15" hidden="1" customHeight="1" x14ac:dyDescent="0.35">
      <c r="A460" s="71">
        <v>44195</v>
      </c>
      <c r="B460" s="72" t="s">
        <v>44</v>
      </c>
      <c r="C460" s="73">
        <v>23186</v>
      </c>
      <c r="D460" s="74" t="s">
        <v>330</v>
      </c>
      <c r="E460" s="74">
        <v>223990</v>
      </c>
      <c r="F460" s="74" t="s">
        <v>325</v>
      </c>
      <c r="G460" s="74">
        <v>226705</v>
      </c>
      <c r="H460" s="74">
        <v>1</v>
      </c>
      <c r="I460" s="72"/>
      <c r="J460" s="72"/>
      <c r="K460" s="72"/>
      <c r="L460" s="75">
        <v>582</v>
      </c>
      <c r="M460" s="75">
        <v>738</v>
      </c>
      <c r="N460" s="75">
        <v>830</v>
      </c>
      <c r="O460" s="75">
        <v>694</v>
      </c>
      <c r="P460" s="75">
        <v>854</v>
      </c>
      <c r="Q460" s="75">
        <v>961</v>
      </c>
      <c r="R460" s="1"/>
      <c r="S460" s="8">
        <v>559</v>
      </c>
      <c r="T460" s="8">
        <v>680</v>
      </c>
      <c r="U460" s="8">
        <v>782</v>
      </c>
      <c r="V460" s="8">
        <v>643</v>
      </c>
      <c r="W460" s="8">
        <v>793</v>
      </c>
      <c r="X460" s="60">
        <v>912</v>
      </c>
      <c r="Y460" s="56">
        <f t="shared" si="100"/>
        <v>-23</v>
      </c>
      <c r="Z460" s="7">
        <f t="shared" si="101"/>
        <v>-58</v>
      </c>
      <c r="AA460" s="7">
        <f t="shared" si="102"/>
        <v>-48</v>
      </c>
      <c r="AB460" s="7">
        <f t="shared" si="103"/>
        <v>-51</v>
      </c>
      <c r="AC460" s="7">
        <f t="shared" si="104"/>
        <v>-61</v>
      </c>
      <c r="AD460" s="7">
        <f t="shared" si="105"/>
        <v>-49</v>
      </c>
      <c r="AI460" s="67" t="b">
        <f t="shared" si="106"/>
        <v>1</v>
      </c>
      <c r="AJ460" s="67" t="b">
        <f t="shared" si="107"/>
        <v>1</v>
      </c>
      <c r="AK460" s="67" t="b">
        <f t="shared" si="108"/>
        <v>0</v>
      </c>
      <c r="BT460" s="12"/>
      <c r="CA460" s="108"/>
    </row>
    <row r="461" spans="1:79" ht="15" hidden="1" customHeight="1" x14ac:dyDescent="0.35">
      <c r="A461" s="71">
        <v>44169</v>
      </c>
      <c r="B461" s="72" t="s">
        <v>44</v>
      </c>
      <c r="C461" s="73" t="s">
        <v>312</v>
      </c>
      <c r="D461" s="74" t="s">
        <v>327</v>
      </c>
      <c r="E461" s="74">
        <v>223987</v>
      </c>
      <c r="F461" s="74" t="s">
        <v>331</v>
      </c>
      <c r="G461" s="74">
        <v>227001</v>
      </c>
      <c r="H461" s="74">
        <v>1</v>
      </c>
      <c r="I461" s="72"/>
      <c r="J461" s="72"/>
      <c r="K461" s="72"/>
      <c r="L461" s="75">
        <v>559</v>
      </c>
      <c r="M461" s="75">
        <v>680</v>
      </c>
      <c r="N461" s="75">
        <v>782</v>
      </c>
      <c r="O461" s="75">
        <v>643</v>
      </c>
      <c r="P461" s="75">
        <v>793</v>
      </c>
      <c r="Q461" s="75">
        <v>912</v>
      </c>
      <c r="R461" s="1"/>
      <c r="S461" s="8">
        <v>552</v>
      </c>
      <c r="T461" s="59">
        <v>706</v>
      </c>
      <c r="U461" s="59">
        <v>811</v>
      </c>
      <c r="V461" s="8">
        <v>620</v>
      </c>
      <c r="W461" s="8">
        <v>746</v>
      </c>
      <c r="X461" s="60">
        <v>857</v>
      </c>
      <c r="Y461" s="56">
        <f t="shared" si="100"/>
        <v>-7</v>
      </c>
      <c r="Z461" s="7">
        <f t="shared" si="101"/>
        <v>26</v>
      </c>
      <c r="AA461" s="7">
        <f t="shared" si="102"/>
        <v>29</v>
      </c>
      <c r="AB461" s="7">
        <f t="shared" si="103"/>
        <v>-23</v>
      </c>
      <c r="AC461" s="7">
        <f t="shared" si="104"/>
        <v>-47</v>
      </c>
      <c r="AD461" s="7">
        <f t="shared" si="105"/>
        <v>-55</v>
      </c>
      <c r="AI461" s="67" t="b">
        <f t="shared" si="106"/>
        <v>1</v>
      </c>
      <c r="AJ461" s="67" t="b">
        <f t="shared" si="107"/>
        <v>1</v>
      </c>
      <c r="AK461" s="67" t="b">
        <f t="shared" si="108"/>
        <v>0</v>
      </c>
      <c r="BT461" s="12"/>
      <c r="CA461" s="108"/>
    </row>
    <row r="462" spans="1:79" ht="15" hidden="1" customHeight="1" x14ac:dyDescent="0.35">
      <c r="A462" s="71">
        <v>44169</v>
      </c>
      <c r="B462" s="72" t="s">
        <v>44</v>
      </c>
      <c r="C462" s="73" t="s">
        <v>313</v>
      </c>
      <c r="D462" s="74" t="s">
        <v>327</v>
      </c>
      <c r="E462" s="74">
        <v>223986</v>
      </c>
      <c r="F462" s="74" t="s">
        <v>331</v>
      </c>
      <c r="G462" s="74">
        <v>227000</v>
      </c>
      <c r="H462" s="74">
        <v>1</v>
      </c>
      <c r="I462" s="72"/>
      <c r="J462" s="72"/>
      <c r="K462" s="72"/>
      <c r="L462" s="75">
        <v>559</v>
      </c>
      <c r="M462" s="75">
        <v>680</v>
      </c>
      <c r="N462" s="75">
        <v>782</v>
      </c>
      <c r="O462" s="75">
        <v>643</v>
      </c>
      <c r="P462" s="75">
        <v>793</v>
      </c>
      <c r="Q462" s="75">
        <v>912</v>
      </c>
      <c r="R462" s="1"/>
      <c r="S462" s="8">
        <v>552</v>
      </c>
      <c r="T462" s="59">
        <v>706</v>
      </c>
      <c r="U462" s="59">
        <v>811</v>
      </c>
      <c r="V462" s="8">
        <v>620</v>
      </c>
      <c r="W462" s="8">
        <v>746</v>
      </c>
      <c r="X462" s="60">
        <v>857</v>
      </c>
      <c r="Y462" s="56">
        <f t="shared" si="100"/>
        <v>-7</v>
      </c>
      <c r="Z462" s="7">
        <f t="shared" si="101"/>
        <v>26</v>
      </c>
      <c r="AA462" s="7">
        <f t="shared" si="102"/>
        <v>29</v>
      </c>
      <c r="AB462" s="7">
        <f t="shared" si="103"/>
        <v>-23</v>
      </c>
      <c r="AC462" s="7">
        <f t="shared" si="104"/>
        <v>-47</v>
      </c>
      <c r="AD462" s="7">
        <f t="shared" si="105"/>
        <v>-55</v>
      </c>
      <c r="AI462" s="67" t="b">
        <f t="shared" si="106"/>
        <v>1</v>
      </c>
      <c r="AJ462" s="67" t="b">
        <f t="shared" si="107"/>
        <v>1</v>
      </c>
      <c r="AK462" s="67" t="b">
        <f t="shared" si="108"/>
        <v>0</v>
      </c>
      <c r="BT462" s="12"/>
      <c r="CA462" s="108"/>
    </row>
    <row r="463" spans="1:79" ht="15" hidden="1" customHeight="1" x14ac:dyDescent="0.35">
      <c r="A463" s="76">
        <v>44148</v>
      </c>
      <c r="B463" s="72" t="s">
        <v>44</v>
      </c>
      <c r="C463" s="74" t="s">
        <v>76</v>
      </c>
      <c r="D463" s="74" t="s">
        <v>77</v>
      </c>
      <c r="E463" s="74">
        <v>224014</v>
      </c>
      <c r="F463" s="74" t="s">
        <v>78</v>
      </c>
      <c r="G463" s="74">
        <v>224019</v>
      </c>
      <c r="H463" s="74">
        <v>1</v>
      </c>
      <c r="I463" s="74"/>
      <c r="J463" s="74"/>
      <c r="K463" s="72"/>
      <c r="L463" s="74">
        <v>349</v>
      </c>
      <c r="M463" s="74">
        <v>396</v>
      </c>
      <c r="N463" s="74">
        <v>480</v>
      </c>
      <c r="O463" s="74">
        <v>416</v>
      </c>
      <c r="P463" s="74">
        <v>420</v>
      </c>
      <c r="Q463" s="74">
        <v>480</v>
      </c>
      <c r="R463" s="1"/>
      <c r="S463" s="63">
        <v>392</v>
      </c>
      <c r="T463" s="7">
        <v>396</v>
      </c>
      <c r="U463" s="63">
        <v>532</v>
      </c>
      <c r="V463" s="63">
        <v>420</v>
      </c>
      <c r="W463" s="7">
        <v>420</v>
      </c>
      <c r="X463" s="66">
        <v>532</v>
      </c>
      <c r="Y463" s="56">
        <f t="shared" si="100"/>
        <v>43</v>
      </c>
      <c r="Z463" s="7">
        <f t="shared" si="101"/>
        <v>0</v>
      </c>
      <c r="AA463" s="7">
        <f t="shared" si="102"/>
        <v>52</v>
      </c>
      <c r="AB463" s="7">
        <f t="shared" si="103"/>
        <v>4</v>
      </c>
      <c r="AC463" s="7">
        <f t="shared" si="104"/>
        <v>0</v>
      </c>
      <c r="AD463" s="7">
        <f t="shared" si="105"/>
        <v>52</v>
      </c>
      <c r="AI463" s="67" t="b">
        <f t="shared" si="106"/>
        <v>1</v>
      </c>
      <c r="AJ463" s="67" t="b">
        <f t="shared" si="107"/>
        <v>1</v>
      </c>
      <c r="AK463" s="67" t="b">
        <f t="shared" si="108"/>
        <v>0</v>
      </c>
      <c r="BT463" s="12"/>
      <c r="CA463" s="108"/>
    </row>
    <row r="464" spans="1:79" ht="15" hidden="1" customHeight="1" x14ac:dyDescent="0.35">
      <c r="A464" s="76">
        <v>44148</v>
      </c>
      <c r="B464" s="72" t="s">
        <v>44</v>
      </c>
      <c r="C464" s="74" t="s">
        <v>79</v>
      </c>
      <c r="D464" s="74" t="s">
        <v>80</v>
      </c>
      <c r="E464" s="74">
        <v>200018</v>
      </c>
      <c r="F464" s="74" t="s">
        <v>81</v>
      </c>
      <c r="G464" s="74">
        <v>224118</v>
      </c>
      <c r="H464" s="74">
        <v>1</v>
      </c>
      <c r="I464" s="74"/>
      <c r="J464" s="74"/>
      <c r="K464" s="72"/>
      <c r="L464" s="74">
        <v>1296</v>
      </c>
      <c r="M464" s="74">
        <v>1428</v>
      </c>
      <c r="N464" s="74">
        <v>1692</v>
      </c>
      <c r="O464" s="74">
        <v>1476</v>
      </c>
      <c r="P464" s="74">
        <v>1644</v>
      </c>
      <c r="Q464" s="74">
        <v>1884</v>
      </c>
      <c r="R464" s="1"/>
      <c r="S464" s="5">
        <v>796</v>
      </c>
      <c r="T464" s="5">
        <v>796</v>
      </c>
      <c r="U464" s="5">
        <v>835</v>
      </c>
      <c r="V464" s="5">
        <v>796</v>
      </c>
      <c r="W464" s="5">
        <v>796</v>
      </c>
      <c r="X464" s="52">
        <v>835</v>
      </c>
      <c r="Y464" s="56">
        <f t="shared" si="100"/>
        <v>-500</v>
      </c>
      <c r="Z464" s="7">
        <f t="shared" si="101"/>
        <v>-632</v>
      </c>
      <c r="AA464" s="7">
        <f t="shared" si="102"/>
        <v>-857</v>
      </c>
      <c r="AB464" s="7">
        <f t="shared" si="103"/>
        <v>-680</v>
      </c>
      <c r="AC464" s="7">
        <f t="shared" si="104"/>
        <v>-848</v>
      </c>
      <c r="AD464" s="7">
        <f t="shared" si="105"/>
        <v>-1049</v>
      </c>
      <c r="AI464" s="67" t="b">
        <f t="shared" si="106"/>
        <v>1</v>
      </c>
      <c r="AJ464" s="67" t="b">
        <f t="shared" si="107"/>
        <v>1</v>
      </c>
      <c r="AK464" s="67" t="b">
        <f t="shared" si="108"/>
        <v>0</v>
      </c>
      <c r="BT464" s="12"/>
      <c r="CA464" s="108"/>
    </row>
    <row r="465" spans="1:79" s="64" customFormat="1" ht="15" hidden="1" customHeight="1" x14ac:dyDescent="0.35">
      <c r="A465" s="9"/>
      <c r="B465" s="9"/>
      <c r="C465" s="10"/>
      <c r="D465" s="10"/>
      <c r="E465" s="10"/>
      <c r="F465" s="47"/>
      <c r="G465" s="24"/>
      <c r="H465" s="25"/>
      <c r="I465" s="62" t="s">
        <v>142</v>
      </c>
      <c r="J465" s="24"/>
      <c r="K465" s="24"/>
      <c r="L465" s="25"/>
      <c r="M465" s="10"/>
      <c r="N465" s="10"/>
      <c r="O465" s="10"/>
      <c r="P465" s="10"/>
      <c r="Q465" s="10"/>
      <c r="R465" s="9"/>
      <c r="S465" s="9"/>
      <c r="T465" s="9"/>
      <c r="U465" s="9"/>
      <c r="V465" s="9"/>
      <c r="W465" s="9"/>
      <c r="X465" s="50"/>
      <c r="Y465" s="57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BG465" s="103"/>
      <c r="BH465" s="12"/>
      <c r="BI465" s="12"/>
      <c r="BJ465" s="12"/>
      <c r="BK465" s="12"/>
      <c r="BL465" s="12"/>
      <c r="BM465" s="12"/>
      <c r="BO465" s="12"/>
      <c r="BP465" s="12"/>
      <c r="BQ465" s="12"/>
      <c r="BR465" s="12"/>
      <c r="BS465" s="12"/>
      <c r="BT465" s="12"/>
      <c r="BU465" s="108"/>
      <c r="BV465" s="108"/>
      <c r="BW465" s="108"/>
      <c r="BX465" s="108"/>
      <c r="BY465" s="108"/>
      <c r="BZ465" s="108"/>
      <c r="CA465" s="108"/>
    </row>
    <row r="466" spans="1:79" s="64" customFormat="1" ht="15" hidden="1" customHeight="1" x14ac:dyDescent="0.35">
      <c r="A466" s="22" t="s">
        <v>351</v>
      </c>
      <c r="B466" s="9"/>
      <c r="C466" s="10"/>
      <c r="D466" s="10"/>
      <c r="E466" s="10"/>
      <c r="F466" s="26"/>
      <c r="G466" s="27"/>
      <c r="H466" s="28"/>
      <c r="I466" s="26"/>
      <c r="J466" s="27"/>
      <c r="K466" s="27"/>
      <c r="L466" s="28"/>
      <c r="M466" s="10"/>
      <c r="N466" s="10"/>
      <c r="O466" s="10"/>
      <c r="P466" s="10"/>
      <c r="Q466" s="10"/>
      <c r="R466" s="9"/>
      <c r="S466" s="9"/>
      <c r="T466" s="9"/>
      <c r="U466" s="9"/>
      <c r="V466" s="9"/>
      <c r="W466" s="9"/>
      <c r="X466" s="50"/>
      <c r="Y466" s="57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BG466" s="103"/>
      <c r="BH466" s="12"/>
      <c r="BI466" s="12"/>
      <c r="BJ466" s="12"/>
      <c r="BK466" s="12"/>
      <c r="BL466" s="12"/>
      <c r="BM466" s="12"/>
      <c r="BO466" s="12"/>
      <c r="BP466" s="12"/>
      <c r="BQ466" s="12"/>
      <c r="BR466" s="12"/>
      <c r="BS466" s="12"/>
      <c r="BT466" s="12"/>
      <c r="BU466" s="108"/>
      <c r="BV466" s="108"/>
      <c r="BW466" s="108"/>
      <c r="BX466" s="108"/>
      <c r="BY466" s="108"/>
      <c r="BZ466" s="108"/>
      <c r="CA466" s="108"/>
    </row>
    <row r="467" spans="1:79" ht="15" hidden="1" customHeight="1" x14ac:dyDescent="0.35">
      <c r="A467" s="87">
        <v>44096</v>
      </c>
      <c r="B467" s="88" t="s">
        <v>17</v>
      </c>
      <c r="C467" s="74">
        <v>1401</v>
      </c>
      <c r="D467" s="74" t="s">
        <v>18</v>
      </c>
      <c r="E467" s="74">
        <v>228110</v>
      </c>
      <c r="F467" s="74" t="s">
        <v>19</v>
      </c>
      <c r="G467" s="74">
        <v>228197</v>
      </c>
      <c r="H467" s="74">
        <v>1</v>
      </c>
      <c r="I467" s="74" t="str">
        <f t="shared" ref="I467:I531" si="109">IF(COUNTIF($C$225:$C$464,C467)&gt;0,IF(AND((E467=INDEX($E$225:$E$464,MATCH(C467,$C$225:$C$464,0))),(G467=INDEX($G$225:$G$464,MATCH(C467,$C$225:$C$464,0))),(H467=INDEX($H$225:$H$464,MATCH(C467,$C$225:$C$464,0)))),"Matches old PSSE info","Does not match old PSSE info"),"New Update")</f>
        <v>Matches old PSSE info</v>
      </c>
      <c r="J467" s="74"/>
      <c r="K467" s="72"/>
      <c r="L467" s="74">
        <v>198</v>
      </c>
      <c r="M467" s="74">
        <v>218</v>
      </c>
      <c r="N467" s="74">
        <v>251</v>
      </c>
      <c r="O467" s="74">
        <v>244</v>
      </c>
      <c r="P467" s="74">
        <v>280</v>
      </c>
      <c r="Q467" s="74">
        <v>322</v>
      </c>
      <c r="R467" s="1"/>
      <c r="S467" s="5">
        <v>150</v>
      </c>
      <c r="T467" s="7">
        <v>218</v>
      </c>
      <c r="U467" s="7">
        <v>251</v>
      </c>
      <c r="V467" s="5">
        <v>208</v>
      </c>
      <c r="W467" s="7">
        <v>280</v>
      </c>
      <c r="X467" s="49">
        <v>322</v>
      </c>
      <c r="Y467" s="80">
        <f t="shared" ref="Y467:Y530" si="110">S467-L467</f>
        <v>-48</v>
      </c>
      <c r="Z467" s="7">
        <f t="shared" ref="Z467:Z530" si="111">T467-M467</f>
        <v>0</v>
      </c>
      <c r="AA467" s="7">
        <f t="shared" ref="AA467:AA530" si="112">U467-N467</f>
        <v>0</v>
      </c>
      <c r="AB467" s="5">
        <f t="shared" ref="AB467:AB530" si="113">V467-O467</f>
        <v>-36</v>
      </c>
      <c r="AC467" s="7">
        <f t="shared" ref="AC467:AC530" si="114">W467-P467</f>
        <v>0</v>
      </c>
      <c r="AD467" s="7">
        <f t="shared" ref="AD467:AD530" si="115">X467-Q467</f>
        <v>0</v>
      </c>
      <c r="AI467" s="83" t="b">
        <f t="shared" ref="AI467" si="116">(U467/T467)&gt;=1.03</f>
        <v>1</v>
      </c>
      <c r="AJ467" s="83" t="b">
        <f t="shared" ref="AJ467" si="117">(X467/W467)&gt;=1.03</f>
        <v>1</v>
      </c>
      <c r="AK467" s="83" t="b">
        <f t="shared" ref="AK467" si="118">OR(NOT(AI467),NOT(AJ467))</f>
        <v>0</v>
      </c>
      <c r="BT467" s="12"/>
      <c r="CA467" s="108"/>
    </row>
    <row r="468" spans="1:79" ht="15" hidden="1" customHeight="1" x14ac:dyDescent="0.35">
      <c r="A468" s="87">
        <v>44224</v>
      </c>
      <c r="B468" s="88" t="s">
        <v>17</v>
      </c>
      <c r="C468" s="74">
        <v>1402</v>
      </c>
      <c r="D468" s="73" t="s">
        <v>396</v>
      </c>
      <c r="E468" s="74">
        <v>228108</v>
      </c>
      <c r="F468" s="74" t="s">
        <v>92</v>
      </c>
      <c r="G468" s="74">
        <v>228210</v>
      </c>
      <c r="H468" s="74">
        <v>1</v>
      </c>
      <c r="I468" s="74" t="str">
        <f t="shared" si="109"/>
        <v>New Update</v>
      </c>
      <c r="J468" s="74"/>
      <c r="K468" s="72"/>
      <c r="L468" s="74">
        <v>390</v>
      </c>
      <c r="M468" s="74">
        <v>478</v>
      </c>
      <c r="N468" s="74">
        <v>549</v>
      </c>
      <c r="O468" s="74">
        <v>449</v>
      </c>
      <c r="P468" s="74">
        <v>478</v>
      </c>
      <c r="Q468" s="74">
        <v>549</v>
      </c>
      <c r="R468" s="1"/>
      <c r="S468" s="5">
        <v>315</v>
      </c>
      <c r="T468" s="5">
        <v>372</v>
      </c>
      <c r="U468" s="5">
        <v>428</v>
      </c>
      <c r="V468" s="5">
        <v>378</v>
      </c>
      <c r="W468" s="5">
        <v>421</v>
      </c>
      <c r="X468" s="52">
        <v>484</v>
      </c>
      <c r="Y468" s="80">
        <f t="shared" si="110"/>
        <v>-75</v>
      </c>
      <c r="Z468" s="5">
        <f t="shared" si="111"/>
        <v>-106</v>
      </c>
      <c r="AA468" s="5">
        <f t="shared" si="112"/>
        <v>-121</v>
      </c>
      <c r="AB468" s="5">
        <f t="shared" si="113"/>
        <v>-71</v>
      </c>
      <c r="AC468" s="5">
        <f t="shared" si="114"/>
        <v>-57</v>
      </c>
      <c r="AD468" s="5">
        <f t="shared" si="115"/>
        <v>-65</v>
      </c>
      <c r="AI468" s="83" t="b">
        <f t="shared" ref="AI468:AI533" si="119">(U468/T468)&gt;=1.03</f>
        <v>1</v>
      </c>
      <c r="AJ468" s="83" t="b">
        <f t="shared" ref="AJ468:AJ533" si="120">(X468/W468)&gt;=1.03</f>
        <v>1</v>
      </c>
      <c r="AK468" s="83" t="b">
        <f t="shared" ref="AK468:AK533" si="121">OR(NOT(AI468),NOT(AJ468))</f>
        <v>0</v>
      </c>
      <c r="BT468" s="12"/>
      <c r="CA468" s="108"/>
    </row>
    <row r="469" spans="1:79" ht="15" hidden="1" customHeight="1" x14ac:dyDescent="0.35">
      <c r="A469" s="87">
        <v>44096</v>
      </c>
      <c r="B469" s="88" t="s">
        <v>17</v>
      </c>
      <c r="C469" s="74">
        <v>1404</v>
      </c>
      <c r="D469" s="74" t="s">
        <v>20</v>
      </c>
      <c r="E469" s="74">
        <v>228500</v>
      </c>
      <c r="F469" s="74" t="s">
        <v>24</v>
      </c>
      <c r="G469" s="74">
        <v>228404</v>
      </c>
      <c r="H469" s="74">
        <v>1</v>
      </c>
      <c r="I469" s="74" t="str">
        <f t="shared" si="109"/>
        <v>Matches old PSSE info</v>
      </c>
      <c r="J469" s="74"/>
      <c r="K469" s="72"/>
      <c r="L469" s="74">
        <v>315</v>
      </c>
      <c r="M469" s="74">
        <v>400</v>
      </c>
      <c r="N469" s="74">
        <v>460</v>
      </c>
      <c r="O469" s="74">
        <v>378</v>
      </c>
      <c r="P469" s="74">
        <v>463</v>
      </c>
      <c r="Q469" s="74">
        <v>486</v>
      </c>
      <c r="R469" s="1"/>
      <c r="S469" s="7">
        <v>315</v>
      </c>
      <c r="T469" s="7">
        <v>400</v>
      </c>
      <c r="U469" s="7">
        <v>460</v>
      </c>
      <c r="V469" s="7">
        <v>378</v>
      </c>
      <c r="W469" s="68">
        <v>467</v>
      </c>
      <c r="X469" s="70">
        <v>537</v>
      </c>
      <c r="Y469" s="56">
        <f t="shared" si="110"/>
        <v>0</v>
      </c>
      <c r="Z469" s="7">
        <f t="shared" si="111"/>
        <v>0</v>
      </c>
      <c r="AA469" s="7">
        <f t="shared" si="112"/>
        <v>0</v>
      </c>
      <c r="AB469" s="7">
        <f t="shared" si="113"/>
        <v>0</v>
      </c>
      <c r="AC469" s="7">
        <f t="shared" si="114"/>
        <v>4</v>
      </c>
      <c r="AD469" s="7">
        <f t="shared" si="115"/>
        <v>51</v>
      </c>
      <c r="AI469" s="83" t="b">
        <f t="shared" si="119"/>
        <v>1</v>
      </c>
      <c r="AJ469" s="83" t="b">
        <f t="shared" si="120"/>
        <v>1</v>
      </c>
      <c r="AK469" s="83" t="b">
        <f t="shared" si="121"/>
        <v>0</v>
      </c>
      <c r="BT469" s="12"/>
      <c r="CA469" s="108"/>
    </row>
    <row r="470" spans="1:79" ht="15" hidden="1" customHeight="1" x14ac:dyDescent="0.35">
      <c r="A470" s="87">
        <v>44096</v>
      </c>
      <c r="B470" s="88" t="s">
        <v>17</v>
      </c>
      <c r="C470" s="74">
        <v>1405</v>
      </c>
      <c r="D470" s="74" t="s">
        <v>89</v>
      </c>
      <c r="E470" s="74">
        <v>228314</v>
      </c>
      <c r="F470" s="74" t="s">
        <v>144</v>
      </c>
      <c r="G470" s="74">
        <v>228211</v>
      </c>
      <c r="H470" s="74">
        <v>1</v>
      </c>
      <c r="I470" s="74" t="str">
        <f t="shared" si="109"/>
        <v>Matches old PSSE info</v>
      </c>
      <c r="J470" s="74"/>
      <c r="K470" s="72"/>
      <c r="L470" s="74">
        <v>390</v>
      </c>
      <c r="M470" s="74">
        <v>478</v>
      </c>
      <c r="N470" s="74">
        <v>549</v>
      </c>
      <c r="O470" s="74">
        <v>449</v>
      </c>
      <c r="P470" s="74">
        <v>478</v>
      </c>
      <c r="Q470" s="74">
        <v>549</v>
      </c>
      <c r="R470" s="1"/>
      <c r="S470" s="5">
        <v>380</v>
      </c>
      <c r="T470" s="5">
        <v>445</v>
      </c>
      <c r="U470" s="5">
        <v>512</v>
      </c>
      <c r="V470" s="5">
        <v>434</v>
      </c>
      <c r="W470" s="7">
        <v>478</v>
      </c>
      <c r="X470" s="49">
        <v>549</v>
      </c>
      <c r="Y470" s="80">
        <f t="shared" si="110"/>
        <v>-10</v>
      </c>
      <c r="Z470" s="5">
        <f t="shared" si="111"/>
        <v>-33</v>
      </c>
      <c r="AA470" s="5">
        <f t="shared" si="112"/>
        <v>-37</v>
      </c>
      <c r="AB470" s="5">
        <f t="shared" si="113"/>
        <v>-15</v>
      </c>
      <c r="AC470" s="7">
        <f t="shared" si="114"/>
        <v>0</v>
      </c>
      <c r="AD470" s="7">
        <f t="shared" si="115"/>
        <v>0</v>
      </c>
      <c r="AI470" s="83" t="b">
        <f t="shared" si="119"/>
        <v>1</v>
      </c>
      <c r="AJ470" s="83" t="b">
        <f t="shared" si="120"/>
        <v>1</v>
      </c>
      <c r="AK470" s="83" t="b">
        <f t="shared" si="121"/>
        <v>0</v>
      </c>
      <c r="BT470" s="12"/>
      <c r="CA470" s="108"/>
    </row>
    <row r="471" spans="1:79" ht="15" hidden="1" customHeight="1" x14ac:dyDescent="0.35">
      <c r="A471" s="87">
        <v>44202</v>
      </c>
      <c r="B471" s="88" t="s">
        <v>17</v>
      </c>
      <c r="C471" s="74">
        <v>1406</v>
      </c>
      <c r="D471" s="74" t="s">
        <v>144</v>
      </c>
      <c r="E471" s="74">
        <v>228211</v>
      </c>
      <c r="F471" s="74" t="s">
        <v>310</v>
      </c>
      <c r="G471" s="74">
        <v>939930</v>
      </c>
      <c r="H471" s="74">
        <v>1</v>
      </c>
      <c r="I471" s="74" t="str">
        <f t="shared" si="109"/>
        <v>Matches old PSSE info</v>
      </c>
      <c r="J471" s="74"/>
      <c r="K471" s="72"/>
      <c r="L471" s="74">
        <v>390</v>
      </c>
      <c r="M471" s="74">
        <v>478</v>
      </c>
      <c r="N471" s="74">
        <v>549</v>
      </c>
      <c r="O471" s="74">
        <v>449</v>
      </c>
      <c r="P471" s="74">
        <v>478</v>
      </c>
      <c r="Q471" s="74">
        <v>549</v>
      </c>
      <c r="R471" s="1"/>
      <c r="S471" s="68">
        <v>392</v>
      </c>
      <c r="T471" s="7">
        <v>478</v>
      </c>
      <c r="U471" s="5">
        <v>540</v>
      </c>
      <c r="V471" s="68">
        <v>451</v>
      </c>
      <c r="W471" s="7">
        <v>478</v>
      </c>
      <c r="X471" s="49">
        <v>549</v>
      </c>
      <c r="Y471" s="56">
        <f t="shared" si="110"/>
        <v>2</v>
      </c>
      <c r="Z471" s="7">
        <f t="shared" si="111"/>
        <v>0</v>
      </c>
      <c r="AA471" s="5">
        <f t="shared" si="112"/>
        <v>-9</v>
      </c>
      <c r="AB471" s="7">
        <f t="shared" si="113"/>
        <v>2</v>
      </c>
      <c r="AC471" s="7">
        <f t="shared" si="114"/>
        <v>0</v>
      </c>
      <c r="AD471" s="7">
        <f t="shared" si="115"/>
        <v>0</v>
      </c>
      <c r="AI471" s="83" t="b">
        <f t="shared" si="119"/>
        <v>1</v>
      </c>
      <c r="AJ471" s="83" t="b">
        <f t="shared" si="120"/>
        <v>1</v>
      </c>
      <c r="AK471" s="83" t="b">
        <f t="shared" si="121"/>
        <v>0</v>
      </c>
      <c r="BT471" s="12"/>
      <c r="CA471" s="108"/>
    </row>
    <row r="472" spans="1:79" ht="15" hidden="1" customHeight="1" x14ac:dyDescent="0.35">
      <c r="A472" s="87">
        <v>44202</v>
      </c>
      <c r="B472" s="88" t="s">
        <v>17</v>
      </c>
      <c r="C472" s="74">
        <v>1406</v>
      </c>
      <c r="D472" s="74" t="s">
        <v>20</v>
      </c>
      <c r="E472" s="74">
        <v>228500</v>
      </c>
      <c r="F472" s="74" t="s">
        <v>310</v>
      </c>
      <c r="G472" s="74">
        <v>939930</v>
      </c>
      <c r="H472" s="74">
        <v>1</v>
      </c>
      <c r="I472" s="74" t="str">
        <f t="shared" si="109"/>
        <v>Does not match old PSSE info</v>
      </c>
      <c r="J472" s="74"/>
      <c r="K472" s="72"/>
      <c r="L472" s="74">
        <v>390</v>
      </c>
      <c r="M472" s="74">
        <v>478</v>
      </c>
      <c r="N472" s="74">
        <v>549</v>
      </c>
      <c r="O472" s="74">
        <v>449</v>
      </c>
      <c r="P472" s="74">
        <v>478</v>
      </c>
      <c r="Q472" s="74">
        <v>549</v>
      </c>
      <c r="R472" s="1"/>
      <c r="S472" s="68">
        <v>392</v>
      </c>
      <c r="T472" s="7">
        <v>478</v>
      </c>
      <c r="U472" s="5">
        <v>540</v>
      </c>
      <c r="V472" s="68">
        <v>451</v>
      </c>
      <c r="W472" s="7">
        <v>478</v>
      </c>
      <c r="X472" s="49">
        <v>549</v>
      </c>
      <c r="Y472" s="56">
        <f t="shared" si="110"/>
        <v>2</v>
      </c>
      <c r="Z472" s="7">
        <f t="shared" si="111"/>
        <v>0</v>
      </c>
      <c r="AA472" s="5">
        <f t="shared" si="112"/>
        <v>-9</v>
      </c>
      <c r="AB472" s="7">
        <f t="shared" si="113"/>
        <v>2</v>
      </c>
      <c r="AC472" s="7">
        <f t="shared" si="114"/>
        <v>0</v>
      </c>
      <c r="AD472" s="7">
        <f t="shared" si="115"/>
        <v>0</v>
      </c>
      <c r="AI472" s="83" t="b">
        <f t="shared" si="119"/>
        <v>1</v>
      </c>
      <c r="AJ472" s="83" t="b">
        <f t="shared" si="120"/>
        <v>1</v>
      </c>
      <c r="AK472" s="83" t="b">
        <f t="shared" si="121"/>
        <v>0</v>
      </c>
      <c r="BT472" s="12"/>
      <c r="CA472" s="108"/>
    </row>
    <row r="473" spans="1:79" ht="15" hidden="1" customHeight="1" x14ac:dyDescent="0.35">
      <c r="A473" s="87">
        <v>44096</v>
      </c>
      <c r="B473" s="88" t="s">
        <v>17</v>
      </c>
      <c r="C473" s="74">
        <v>1409</v>
      </c>
      <c r="D473" s="74" t="s">
        <v>90</v>
      </c>
      <c r="E473" s="74">
        <v>228500</v>
      </c>
      <c r="F473" s="74" t="s">
        <v>20</v>
      </c>
      <c r="G473" s="74">
        <v>228502</v>
      </c>
      <c r="H473" s="74">
        <v>1</v>
      </c>
      <c r="I473" s="74" t="str">
        <f t="shared" si="109"/>
        <v>Matches old PSSE info</v>
      </c>
      <c r="J473" s="74"/>
      <c r="K473" s="72"/>
      <c r="L473" s="74">
        <v>390</v>
      </c>
      <c r="M473" s="74">
        <v>478</v>
      </c>
      <c r="N473" s="74">
        <v>549</v>
      </c>
      <c r="O473" s="74">
        <v>449</v>
      </c>
      <c r="P473" s="74">
        <v>478</v>
      </c>
      <c r="Q473" s="74">
        <v>549</v>
      </c>
      <c r="R473" s="1"/>
      <c r="S473" s="68">
        <v>392</v>
      </c>
      <c r="T473" s="7">
        <v>478</v>
      </c>
      <c r="U473" s="5">
        <v>540</v>
      </c>
      <c r="V473" s="68">
        <v>451</v>
      </c>
      <c r="W473" s="7">
        <v>478</v>
      </c>
      <c r="X473" s="49">
        <v>549</v>
      </c>
      <c r="Y473" s="56">
        <f t="shared" si="110"/>
        <v>2</v>
      </c>
      <c r="Z473" s="7">
        <f t="shared" si="111"/>
        <v>0</v>
      </c>
      <c r="AA473" s="5">
        <f t="shared" si="112"/>
        <v>-9</v>
      </c>
      <c r="AB473" s="7">
        <f t="shared" si="113"/>
        <v>2</v>
      </c>
      <c r="AC473" s="7">
        <f t="shared" si="114"/>
        <v>0</v>
      </c>
      <c r="AD473" s="7">
        <f t="shared" si="115"/>
        <v>0</v>
      </c>
      <c r="AI473" s="83" t="b">
        <f t="shared" si="119"/>
        <v>1</v>
      </c>
      <c r="AJ473" s="83" t="b">
        <f t="shared" si="120"/>
        <v>1</v>
      </c>
      <c r="AK473" s="83" t="b">
        <f t="shared" si="121"/>
        <v>0</v>
      </c>
      <c r="BT473" s="12"/>
      <c r="CA473" s="108"/>
    </row>
    <row r="474" spans="1:79" ht="15" hidden="1" customHeight="1" x14ac:dyDescent="0.35">
      <c r="A474" s="87">
        <v>44202</v>
      </c>
      <c r="B474" s="88" t="s">
        <v>17</v>
      </c>
      <c r="C474" s="74">
        <v>1410</v>
      </c>
      <c r="D474" s="74" t="s">
        <v>20</v>
      </c>
      <c r="E474" s="74">
        <v>228500</v>
      </c>
      <c r="F474" s="74" t="s">
        <v>93</v>
      </c>
      <c r="G474" s="74">
        <v>228482</v>
      </c>
      <c r="H474" s="74">
        <v>1</v>
      </c>
      <c r="I474" s="74" t="str">
        <f t="shared" si="109"/>
        <v>Matches old PSSE info</v>
      </c>
      <c r="J474" s="74"/>
      <c r="K474" s="72"/>
      <c r="L474" s="74">
        <v>390</v>
      </c>
      <c r="M474" s="74">
        <v>478</v>
      </c>
      <c r="N474" s="74">
        <v>549</v>
      </c>
      <c r="O474" s="74">
        <v>449</v>
      </c>
      <c r="P474" s="74">
        <v>478</v>
      </c>
      <c r="Q474" s="74">
        <v>549</v>
      </c>
      <c r="R474" s="1"/>
      <c r="S474" s="68">
        <v>392</v>
      </c>
      <c r="T474" s="7">
        <v>478</v>
      </c>
      <c r="U474" s="5">
        <v>540</v>
      </c>
      <c r="V474" s="68">
        <v>451</v>
      </c>
      <c r="W474" s="7">
        <v>478</v>
      </c>
      <c r="X474" s="49">
        <v>549</v>
      </c>
      <c r="Y474" s="56">
        <f t="shared" si="110"/>
        <v>2</v>
      </c>
      <c r="Z474" s="7">
        <f t="shared" si="111"/>
        <v>0</v>
      </c>
      <c r="AA474" s="5">
        <f t="shared" si="112"/>
        <v>-9</v>
      </c>
      <c r="AB474" s="7">
        <f t="shared" si="113"/>
        <v>2</v>
      </c>
      <c r="AC474" s="7">
        <f t="shared" si="114"/>
        <v>0</v>
      </c>
      <c r="AD474" s="7">
        <f t="shared" si="115"/>
        <v>0</v>
      </c>
      <c r="AI474" s="83" t="b">
        <f t="shared" si="119"/>
        <v>1</v>
      </c>
      <c r="AJ474" s="83" t="b">
        <f t="shared" si="120"/>
        <v>1</v>
      </c>
      <c r="AK474" s="83" t="b">
        <f t="shared" si="121"/>
        <v>0</v>
      </c>
      <c r="BT474" s="12"/>
      <c r="CA474" s="108"/>
    </row>
    <row r="475" spans="1:79" ht="15" hidden="1" customHeight="1" x14ac:dyDescent="0.35">
      <c r="A475" s="87">
        <v>44224</v>
      </c>
      <c r="B475" s="88" t="s">
        <v>17</v>
      </c>
      <c r="C475" s="74">
        <v>1411</v>
      </c>
      <c r="D475" s="73" t="s">
        <v>396</v>
      </c>
      <c r="E475" s="74">
        <v>228106</v>
      </c>
      <c r="F475" s="74" t="s">
        <v>19</v>
      </c>
      <c r="G475" s="74">
        <v>228197</v>
      </c>
      <c r="H475" s="74">
        <v>1</v>
      </c>
      <c r="I475" s="74" t="str">
        <f t="shared" si="109"/>
        <v>New Update</v>
      </c>
      <c r="J475" s="74"/>
      <c r="K475" s="72"/>
      <c r="L475" s="74">
        <v>198</v>
      </c>
      <c r="M475" s="74">
        <v>218</v>
      </c>
      <c r="N475" s="74">
        <v>251</v>
      </c>
      <c r="O475" s="74">
        <v>244</v>
      </c>
      <c r="P475" s="74">
        <v>280</v>
      </c>
      <c r="Q475" s="74">
        <v>322</v>
      </c>
      <c r="R475" s="1"/>
      <c r="S475" s="5">
        <v>150</v>
      </c>
      <c r="T475" s="68">
        <v>219</v>
      </c>
      <c r="U475" s="5">
        <v>238</v>
      </c>
      <c r="V475" s="5">
        <v>208</v>
      </c>
      <c r="W475" s="7">
        <v>280</v>
      </c>
      <c r="X475" s="52">
        <v>305</v>
      </c>
      <c r="Y475" s="80">
        <f t="shared" si="110"/>
        <v>-48</v>
      </c>
      <c r="Z475" s="7">
        <f t="shared" si="111"/>
        <v>1</v>
      </c>
      <c r="AA475" s="5">
        <f t="shared" si="112"/>
        <v>-13</v>
      </c>
      <c r="AB475" s="5">
        <f t="shared" si="113"/>
        <v>-36</v>
      </c>
      <c r="AC475" s="7">
        <f t="shared" si="114"/>
        <v>0</v>
      </c>
      <c r="AD475" s="5">
        <f t="shared" si="115"/>
        <v>-17</v>
      </c>
      <c r="AI475" s="83" t="b">
        <f t="shared" si="119"/>
        <v>1</v>
      </c>
      <c r="AJ475" s="83" t="b">
        <f t="shared" si="120"/>
        <v>1</v>
      </c>
      <c r="AK475" s="83" t="b">
        <f t="shared" si="121"/>
        <v>0</v>
      </c>
      <c r="BT475" s="12"/>
      <c r="CA475" s="108"/>
    </row>
    <row r="476" spans="1:79" ht="15" hidden="1" customHeight="1" x14ac:dyDescent="0.35">
      <c r="A476" s="87">
        <v>44224</v>
      </c>
      <c r="B476" s="88" t="s">
        <v>17</v>
      </c>
      <c r="C476" s="74">
        <v>1412</v>
      </c>
      <c r="D476" s="73" t="s">
        <v>396</v>
      </c>
      <c r="E476" s="74">
        <v>228108</v>
      </c>
      <c r="F476" s="74" t="s">
        <v>397</v>
      </c>
      <c r="G476" s="74">
        <v>228113</v>
      </c>
      <c r="H476" s="74">
        <v>1</v>
      </c>
      <c r="I476" s="74" t="str">
        <f t="shared" si="109"/>
        <v>New Update</v>
      </c>
      <c r="J476" s="74"/>
      <c r="K476" s="72"/>
      <c r="L476" s="74">
        <v>245</v>
      </c>
      <c r="M476" s="74">
        <v>315</v>
      </c>
      <c r="N476" s="74">
        <v>362</v>
      </c>
      <c r="O476" s="74">
        <v>283</v>
      </c>
      <c r="P476" s="74">
        <v>355</v>
      </c>
      <c r="Q476" s="74">
        <v>408</v>
      </c>
      <c r="R476" s="1"/>
      <c r="S476" s="68">
        <v>246</v>
      </c>
      <c r="T476" s="7">
        <v>315</v>
      </c>
      <c r="U476" s="5">
        <v>337</v>
      </c>
      <c r="V476" s="7">
        <v>283</v>
      </c>
      <c r="W476" s="7">
        <v>355</v>
      </c>
      <c r="X476" s="52">
        <v>381</v>
      </c>
      <c r="Y476" s="56">
        <f t="shared" si="110"/>
        <v>1</v>
      </c>
      <c r="Z476" s="7">
        <f t="shared" si="111"/>
        <v>0</v>
      </c>
      <c r="AA476" s="5">
        <f t="shared" si="112"/>
        <v>-25</v>
      </c>
      <c r="AB476" s="7">
        <f t="shared" si="113"/>
        <v>0</v>
      </c>
      <c r="AC476" s="7">
        <f t="shared" si="114"/>
        <v>0</v>
      </c>
      <c r="AD476" s="5">
        <f t="shared" si="115"/>
        <v>-27</v>
      </c>
      <c r="AI476" s="83" t="b">
        <f t="shared" si="119"/>
        <v>1</v>
      </c>
      <c r="AJ476" s="83" t="b">
        <f t="shared" si="120"/>
        <v>1</v>
      </c>
      <c r="AK476" s="83" t="b">
        <f t="shared" si="121"/>
        <v>0</v>
      </c>
      <c r="BT476" s="12"/>
      <c r="CA476" s="108"/>
    </row>
    <row r="477" spans="1:79" ht="15" hidden="1" customHeight="1" x14ac:dyDescent="0.35">
      <c r="A477" s="91">
        <v>44200</v>
      </c>
      <c r="B477" s="88" t="s">
        <v>17</v>
      </c>
      <c r="C477" s="74">
        <v>1413</v>
      </c>
      <c r="D477" s="74" t="s">
        <v>243</v>
      </c>
      <c r="E477" s="74">
        <v>228111</v>
      </c>
      <c r="F477" s="74" t="s">
        <v>247</v>
      </c>
      <c r="G477" s="74">
        <v>228112</v>
      </c>
      <c r="H477" s="74">
        <v>1</v>
      </c>
      <c r="I477" s="74" t="str">
        <f t="shared" si="109"/>
        <v>Matches old PSSE info</v>
      </c>
      <c r="J477" s="74"/>
      <c r="K477" s="72"/>
      <c r="L477" s="74">
        <v>199</v>
      </c>
      <c r="M477" s="74">
        <v>261</v>
      </c>
      <c r="N477" s="74">
        <v>300</v>
      </c>
      <c r="O477" s="74">
        <v>238</v>
      </c>
      <c r="P477" s="74">
        <v>305</v>
      </c>
      <c r="Q477" s="74">
        <v>350</v>
      </c>
      <c r="R477" s="1"/>
      <c r="S477" s="5">
        <v>198</v>
      </c>
      <c r="T477" s="7">
        <v>261</v>
      </c>
      <c r="U477" s="7">
        <v>300</v>
      </c>
      <c r="V477" s="7">
        <v>238</v>
      </c>
      <c r="W477" s="7">
        <v>305</v>
      </c>
      <c r="X477" s="70">
        <v>351</v>
      </c>
      <c r="Y477" s="80">
        <f t="shared" si="110"/>
        <v>-1</v>
      </c>
      <c r="Z477" s="7">
        <f t="shared" si="111"/>
        <v>0</v>
      </c>
      <c r="AA477" s="7">
        <f t="shared" si="112"/>
        <v>0</v>
      </c>
      <c r="AB477" s="7">
        <f t="shared" si="113"/>
        <v>0</v>
      </c>
      <c r="AC477" s="7">
        <f t="shared" si="114"/>
        <v>0</v>
      </c>
      <c r="AD477" s="7">
        <f t="shared" si="115"/>
        <v>1</v>
      </c>
      <c r="AI477" s="83" t="b">
        <f t="shared" si="119"/>
        <v>1</v>
      </c>
      <c r="AJ477" s="83" t="b">
        <f t="shared" si="120"/>
        <v>1</v>
      </c>
      <c r="AK477" s="83" t="b">
        <f t="shared" si="121"/>
        <v>0</v>
      </c>
      <c r="BT477" s="12"/>
      <c r="CA477" s="108"/>
    </row>
    <row r="478" spans="1:79" ht="15" hidden="1" customHeight="1" x14ac:dyDescent="0.35">
      <c r="A478" s="91">
        <v>44200</v>
      </c>
      <c r="B478" s="88" t="s">
        <v>17</v>
      </c>
      <c r="C478" s="74">
        <v>1414</v>
      </c>
      <c r="D478" s="74" t="s">
        <v>248</v>
      </c>
      <c r="E478" s="74">
        <v>228254</v>
      </c>
      <c r="F478" s="74" t="s">
        <v>249</v>
      </c>
      <c r="G478" s="74">
        <v>228709</v>
      </c>
      <c r="H478" s="74">
        <v>1</v>
      </c>
      <c r="I478" s="74" t="str">
        <f t="shared" si="109"/>
        <v>Matches old PSSE info</v>
      </c>
      <c r="J478" s="74"/>
      <c r="K478" s="72"/>
      <c r="L478" s="74">
        <v>390</v>
      </c>
      <c r="M478" s="74">
        <v>478</v>
      </c>
      <c r="N478" s="74">
        <v>549</v>
      </c>
      <c r="O478" s="74">
        <v>451</v>
      </c>
      <c r="P478" s="74">
        <v>478</v>
      </c>
      <c r="Q478" s="74">
        <v>549</v>
      </c>
      <c r="R478" s="1"/>
      <c r="S478" s="68">
        <v>392</v>
      </c>
      <c r="T478" s="7">
        <v>478</v>
      </c>
      <c r="U478" s="5">
        <v>540</v>
      </c>
      <c r="V478" s="7">
        <v>451</v>
      </c>
      <c r="W478" s="7">
        <v>478</v>
      </c>
      <c r="X478" s="49">
        <v>549</v>
      </c>
      <c r="Y478" s="56">
        <f t="shared" si="110"/>
        <v>2</v>
      </c>
      <c r="Z478" s="7">
        <f t="shared" si="111"/>
        <v>0</v>
      </c>
      <c r="AA478" s="5">
        <f t="shared" si="112"/>
        <v>-9</v>
      </c>
      <c r="AB478" s="7">
        <f t="shared" si="113"/>
        <v>0</v>
      </c>
      <c r="AC478" s="7">
        <f t="shared" si="114"/>
        <v>0</v>
      </c>
      <c r="AD478" s="7">
        <f t="shared" si="115"/>
        <v>0</v>
      </c>
      <c r="AI478" s="83" t="b">
        <f t="shared" si="119"/>
        <v>1</v>
      </c>
      <c r="AJ478" s="83" t="b">
        <f t="shared" si="120"/>
        <v>1</v>
      </c>
      <c r="AK478" s="83" t="b">
        <f t="shared" si="121"/>
        <v>0</v>
      </c>
      <c r="BT478" s="12"/>
      <c r="CA478" s="108"/>
    </row>
    <row r="479" spans="1:79" ht="15" hidden="1" customHeight="1" x14ac:dyDescent="0.35">
      <c r="A479" s="87">
        <v>44096</v>
      </c>
      <c r="B479" s="88" t="s">
        <v>17</v>
      </c>
      <c r="C479" s="74">
        <v>1415</v>
      </c>
      <c r="D479" s="74" t="s">
        <v>91</v>
      </c>
      <c r="E479" s="74">
        <v>228262</v>
      </c>
      <c r="F479" s="74" t="s">
        <v>145</v>
      </c>
      <c r="G479" s="74">
        <v>228253</v>
      </c>
      <c r="H479" s="74">
        <v>1</v>
      </c>
      <c r="I479" s="74" t="str">
        <f t="shared" si="109"/>
        <v>Matches old PSSE info</v>
      </c>
      <c r="J479" s="74"/>
      <c r="K479" s="72"/>
      <c r="L479" s="74">
        <v>390</v>
      </c>
      <c r="M479" s="74">
        <v>478</v>
      </c>
      <c r="N479" s="74">
        <v>549</v>
      </c>
      <c r="O479" s="74">
        <v>449</v>
      </c>
      <c r="P479" s="74">
        <v>478</v>
      </c>
      <c r="Q479" s="74">
        <v>549</v>
      </c>
      <c r="R479" s="1"/>
      <c r="S479" s="68">
        <v>392</v>
      </c>
      <c r="T479" s="7">
        <v>478</v>
      </c>
      <c r="U479" s="5">
        <v>540</v>
      </c>
      <c r="V479" s="5">
        <v>448</v>
      </c>
      <c r="W479" s="7">
        <v>478</v>
      </c>
      <c r="X479" s="49">
        <v>549</v>
      </c>
      <c r="Y479" s="56">
        <f t="shared" si="110"/>
        <v>2</v>
      </c>
      <c r="Z479" s="7">
        <f t="shared" si="111"/>
        <v>0</v>
      </c>
      <c r="AA479" s="5">
        <f t="shared" si="112"/>
        <v>-9</v>
      </c>
      <c r="AB479" s="5">
        <f t="shared" si="113"/>
        <v>-1</v>
      </c>
      <c r="AC479" s="7">
        <f t="shared" si="114"/>
        <v>0</v>
      </c>
      <c r="AD479" s="7">
        <f t="shared" si="115"/>
        <v>0</v>
      </c>
      <c r="AI479" s="83" t="b">
        <f t="shared" si="119"/>
        <v>1</v>
      </c>
      <c r="AJ479" s="83" t="b">
        <f t="shared" si="120"/>
        <v>1</v>
      </c>
      <c r="AK479" s="83" t="b">
        <f t="shared" si="121"/>
        <v>0</v>
      </c>
      <c r="BT479" s="12"/>
      <c r="CA479" s="108"/>
    </row>
    <row r="480" spans="1:79" ht="15" hidden="1" customHeight="1" x14ac:dyDescent="0.35">
      <c r="A480" s="87">
        <v>44096</v>
      </c>
      <c r="B480" s="88" t="s">
        <v>17</v>
      </c>
      <c r="C480" s="74">
        <v>1416</v>
      </c>
      <c r="D480" s="74" t="s">
        <v>91</v>
      </c>
      <c r="E480" s="74">
        <v>228262</v>
      </c>
      <c r="F480" s="74" t="s">
        <v>92</v>
      </c>
      <c r="G480" s="74">
        <v>228210</v>
      </c>
      <c r="H480" s="74">
        <v>1</v>
      </c>
      <c r="I480" s="74" t="str">
        <f t="shared" si="109"/>
        <v>Matches old PSSE info</v>
      </c>
      <c r="J480" s="74"/>
      <c r="K480" s="72"/>
      <c r="L480" s="74">
        <v>390</v>
      </c>
      <c r="M480" s="74">
        <v>478</v>
      </c>
      <c r="N480" s="74">
        <v>549</v>
      </c>
      <c r="O480" s="74">
        <v>449</v>
      </c>
      <c r="P480" s="74">
        <v>478</v>
      </c>
      <c r="Q480" s="74">
        <v>549</v>
      </c>
      <c r="R480" s="1"/>
      <c r="S480" s="68">
        <v>392</v>
      </c>
      <c r="T480" s="7">
        <v>478</v>
      </c>
      <c r="U480" s="5">
        <v>540</v>
      </c>
      <c r="V480" s="5">
        <v>448</v>
      </c>
      <c r="W480" s="7">
        <v>478</v>
      </c>
      <c r="X480" s="49">
        <v>549</v>
      </c>
      <c r="Y480" s="56">
        <f t="shared" si="110"/>
        <v>2</v>
      </c>
      <c r="Z480" s="7">
        <f t="shared" si="111"/>
        <v>0</v>
      </c>
      <c r="AA480" s="5">
        <f t="shared" si="112"/>
        <v>-9</v>
      </c>
      <c r="AB480" s="5">
        <f t="shared" si="113"/>
        <v>-1</v>
      </c>
      <c r="AC480" s="7">
        <f t="shared" si="114"/>
        <v>0</v>
      </c>
      <c r="AD480" s="7">
        <f t="shared" si="115"/>
        <v>0</v>
      </c>
      <c r="AI480" s="83" t="b">
        <f t="shared" si="119"/>
        <v>1</v>
      </c>
      <c r="AJ480" s="83" t="b">
        <f t="shared" si="120"/>
        <v>1</v>
      </c>
      <c r="AK480" s="83" t="b">
        <f t="shared" si="121"/>
        <v>0</v>
      </c>
      <c r="BT480" s="12"/>
      <c r="CA480" s="108"/>
    </row>
    <row r="481" spans="1:79" ht="15" hidden="1" customHeight="1" x14ac:dyDescent="0.35">
      <c r="A481" s="91">
        <v>44200</v>
      </c>
      <c r="B481" s="88" t="s">
        <v>17</v>
      </c>
      <c r="C481" s="74">
        <v>1417</v>
      </c>
      <c r="D481" s="74" t="s">
        <v>250</v>
      </c>
      <c r="E481" s="74">
        <v>228216</v>
      </c>
      <c r="F481" s="74" t="s">
        <v>244</v>
      </c>
      <c r="G481" s="74">
        <v>228107</v>
      </c>
      <c r="H481" s="74">
        <v>1</v>
      </c>
      <c r="I481" s="74" t="str">
        <f t="shared" si="109"/>
        <v>Matches old PSSE info</v>
      </c>
      <c r="J481" s="74"/>
      <c r="K481" s="72"/>
      <c r="L481" s="74">
        <v>381</v>
      </c>
      <c r="M481" s="74">
        <v>445</v>
      </c>
      <c r="N481" s="74">
        <v>512</v>
      </c>
      <c r="O481" s="74">
        <v>434</v>
      </c>
      <c r="P481" s="74">
        <v>478</v>
      </c>
      <c r="Q481" s="74">
        <v>549</v>
      </c>
      <c r="R481" s="1"/>
      <c r="S481" s="5">
        <v>380</v>
      </c>
      <c r="T481" s="7">
        <v>445</v>
      </c>
      <c r="U481" s="7">
        <v>512</v>
      </c>
      <c r="V481" s="7">
        <v>434</v>
      </c>
      <c r="W481" s="7">
        <v>478</v>
      </c>
      <c r="X481" s="49">
        <v>549</v>
      </c>
      <c r="Y481" s="80">
        <f t="shared" si="110"/>
        <v>-1</v>
      </c>
      <c r="Z481" s="7">
        <f t="shared" si="111"/>
        <v>0</v>
      </c>
      <c r="AA481" s="7">
        <f t="shared" si="112"/>
        <v>0</v>
      </c>
      <c r="AB481" s="7">
        <f t="shared" si="113"/>
        <v>0</v>
      </c>
      <c r="AC481" s="7">
        <f t="shared" si="114"/>
        <v>0</v>
      </c>
      <c r="AD481" s="7">
        <f t="shared" si="115"/>
        <v>0</v>
      </c>
      <c r="AI481" s="83" t="b">
        <f t="shared" si="119"/>
        <v>1</v>
      </c>
      <c r="AJ481" s="83" t="b">
        <f t="shared" si="120"/>
        <v>1</v>
      </c>
      <c r="AK481" s="83" t="b">
        <f t="shared" si="121"/>
        <v>0</v>
      </c>
      <c r="BT481" s="12"/>
      <c r="CA481" s="108"/>
    </row>
    <row r="482" spans="1:79" ht="15" hidden="1" customHeight="1" x14ac:dyDescent="0.35">
      <c r="A482" s="87">
        <v>44096</v>
      </c>
      <c r="B482" s="88" t="s">
        <v>17</v>
      </c>
      <c r="C482" s="74">
        <v>1418</v>
      </c>
      <c r="D482" s="74" t="s">
        <v>21</v>
      </c>
      <c r="E482" s="74">
        <v>227913</v>
      </c>
      <c r="F482" s="74" t="s">
        <v>146</v>
      </c>
      <c r="G482" s="74">
        <v>227902</v>
      </c>
      <c r="H482" s="74">
        <v>1</v>
      </c>
      <c r="I482" s="74" t="str">
        <f t="shared" si="109"/>
        <v>Matches old PSSE info</v>
      </c>
      <c r="J482" s="74"/>
      <c r="K482" s="72"/>
      <c r="L482" s="74">
        <v>390</v>
      </c>
      <c r="M482" s="74">
        <v>478</v>
      </c>
      <c r="N482" s="74">
        <v>549</v>
      </c>
      <c r="O482" s="74">
        <v>449</v>
      </c>
      <c r="P482" s="74">
        <v>478</v>
      </c>
      <c r="Q482" s="74">
        <v>549</v>
      </c>
      <c r="R482" s="1"/>
      <c r="S482" s="5">
        <v>377</v>
      </c>
      <c r="T482" s="7">
        <v>478</v>
      </c>
      <c r="U482" s="7">
        <v>549</v>
      </c>
      <c r="V482" s="68">
        <v>451</v>
      </c>
      <c r="W482" s="7">
        <v>478</v>
      </c>
      <c r="X482" s="49">
        <v>549</v>
      </c>
      <c r="Y482" s="80">
        <f t="shared" si="110"/>
        <v>-13</v>
      </c>
      <c r="Z482" s="7">
        <f t="shared" si="111"/>
        <v>0</v>
      </c>
      <c r="AA482" s="7">
        <f t="shared" si="112"/>
        <v>0</v>
      </c>
      <c r="AB482" s="7">
        <f t="shared" si="113"/>
        <v>2</v>
      </c>
      <c r="AC482" s="7">
        <f t="shared" si="114"/>
        <v>0</v>
      </c>
      <c r="AD482" s="7">
        <f t="shared" si="115"/>
        <v>0</v>
      </c>
      <c r="AI482" s="83" t="b">
        <f t="shared" si="119"/>
        <v>1</v>
      </c>
      <c r="AJ482" s="83" t="b">
        <f t="shared" si="120"/>
        <v>1</v>
      </c>
      <c r="AK482" s="83" t="b">
        <f t="shared" si="121"/>
        <v>0</v>
      </c>
      <c r="BT482" s="12"/>
      <c r="CA482" s="108"/>
    </row>
    <row r="483" spans="1:79" ht="15" hidden="1" customHeight="1" x14ac:dyDescent="0.35">
      <c r="A483" s="87">
        <v>44096</v>
      </c>
      <c r="B483" s="88" t="s">
        <v>17</v>
      </c>
      <c r="C483" s="74">
        <v>1419</v>
      </c>
      <c r="D483" s="74" t="s">
        <v>92</v>
      </c>
      <c r="E483" s="74">
        <v>228210</v>
      </c>
      <c r="F483" s="74" t="s">
        <v>108</v>
      </c>
      <c r="G483" s="74">
        <v>228709</v>
      </c>
      <c r="H483" s="74">
        <v>1</v>
      </c>
      <c r="I483" s="74" t="str">
        <f t="shared" si="109"/>
        <v>Matches old PSSE info</v>
      </c>
      <c r="J483" s="74"/>
      <c r="K483" s="72"/>
      <c r="L483" s="74">
        <v>390</v>
      </c>
      <c r="M483" s="74">
        <v>478</v>
      </c>
      <c r="N483" s="74">
        <v>549</v>
      </c>
      <c r="O483" s="74">
        <v>449</v>
      </c>
      <c r="P483" s="74">
        <v>478</v>
      </c>
      <c r="Q483" s="74">
        <v>549</v>
      </c>
      <c r="R483" s="1"/>
      <c r="S483" s="68">
        <v>392</v>
      </c>
      <c r="T483" s="7">
        <v>478</v>
      </c>
      <c r="U483" s="5">
        <v>540</v>
      </c>
      <c r="V483" s="68">
        <v>451</v>
      </c>
      <c r="W483" s="7">
        <v>478</v>
      </c>
      <c r="X483" s="49">
        <v>549</v>
      </c>
      <c r="Y483" s="56">
        <f t="shared" si="110"/>
        <v>2</v>
      </c>
      <c r="Z483" s="7">
        <f t="shared" si="111"/>
        <v>0</v>
      </c>
      <c r="AA483" s="5">
        <f t="shared" si="112"/>
        <v>-9</v>
      </c>
      <c r="AB483" s="7">
        <f t="shared" si="113"/>
        <v>2</v>
      </c>
      <c r="AC483" s="7">
        <f t="shared" si="114"/>
        <v>0</v>
      </c>
      <c r="AD483" s="7">
        <f t="shared" si="115"/>
        <v>0</v>
      </c>
      <c r="AI483" s="83" t="b">
        <f t="shared" si="119"/>
        <v>1</v>
      </c>
      <c r="AJ483" s="83" t="b">
        <f t="shared" si="120"/>
        <v>1</v>
      </c>
      <c r="AK483" s="83" t="b">
        <f t="shared" si="121"/>
        <v>0</v>
      </c>
      <c r="BT483" s="12"/>
      <c r="CA483" s="108"/>
    </row>
    <row r="484" spans="1:79" ht="15" hidden="1" customHeight="1" x14ac:dyDescent="0.35">
      <c r="A484" s="87">
        <v>44096</v>
      </c>
      <c r="B484" s="88" t="s">
        <v>17</v>
      </c>
      <c r="C484" s="74">
        <v>1420</v>
      </c>
      <c r="D484" s="74" t="s">
        <v>93</v>
      </c>
      <c r="E484" s="74">
        <v>228482</v>
      </c>
      <c r="F484" s="74" t="s">
        <v>24</v>
      </c>
      <c r="G484" s="74">
        <v>228404</v>
      </c>
      <c r="H484" s="74">
        <v>1</v>
      </c>
      <c r="I484" s="74" t="str">
        <f t="shared" si="109"/>
        <v>Matches old PSSE info</v>
      </c>
      <c r="J484" s="74"/>
      <c r="K484" s="72"/>
      <c r="L484" s="74">
        <v>331</v>
      </c>
      <c r="M484" s="74">
        <v>331</v>
      </c>
      <c r="N484" s="74">
        <v>380</v>
      </c>
      <c r="O484" s="74">
        <v>405</v>
      </c>
      <c r="P484" s="74">
        <v>405</v>
      </c>
      <c r="Q484" s="74">
        <v>465</v>
      </c>
      <c r="R484" s="1"/>
      <c r="S484" s="5">
        <v>220</v>
      </c>
      <c r="T484" s="5">
        <v>287</v>
      </c>
      <c r="U484" s="5">
        <v>330</v>
      </c>
      <c r="V484" s="5">
        <v>264</v>
      </c>
      <c r="W484" s="5">
        <v>336</v>
      </c>
      <c r="X484" s="52">
        <v>386</v>
      </c>
      <c r="Y484" s="80">
        <f t="shared" si="110"/>
        <v>-111</v>
      </c>
      <c r="Z484" s="5">
        <f t="shared" si="111"/>
        <v>-44</v>
      </c>
      <c r="AA484" s="5">
        <f t="shared" si="112"/>
        <v>-50</v>
      </c>
      <c r="AB484" s="5">
        <f t="shared" si="113"/>
        <v>-141</v>
      </c>
      <c r="AC484" s="5">
        <f t="shared" si="114"/>
        <v>-69</v>
      </c>
      <c r="AD484" s="5">
        <f t="shared" si="115"/>
        <v>-79</v>
      </c>
      <c r="AI484" s="83" t="b">
        <f t="shared" si="119"/>
        <v>1</v>
      </c>
      <c r="AJ484" s="83" t="b">
        <f t="shared" si="120"/>
        <v>1</v>
      </c>
      <c r="AK484" s="83" t="b">
        <f t="shared" si="121"/>
        <v>0</v>
      </c>
      <c r="BT484" s="12"/>
      <c r="CA484" s="108"/>
    </row>
    <row r="485" spans="1:79" ht="15" hidden="1" customHeight="1" x14ac:dyDescent="0.35">
      <c r="A485" s="87">
        <v>44096</v>
      </c>
      <c r="B485" s="88" t="s">
        <v>17</v>
      </c>
      <c r="C485" s="74">
        <v>1421</v>
      </c>
      <c r="D485" s="74" t="s">
        <v>90</v>
      </c>
      <c r="E485" s="74">
        <v>228503</v>
      </c>
      <c r="F485" s="74" t="s">
        <v>94</v>
      </c>
      <c r="G485" s="74">
        <v>227901</v>
      </c>
      <c r="H485" s="74">
        <v>1</v>
      </c>
      <c r="I485" s="74" t="str">
        <f t="shared" si="109"/>
        <v>Matches old PSSE info</v>
      </c>
      <c r="J485" s="74"/>
      <c r="K485" s="72"/>
      <c r="L485" s="74">
        <v>358</v>
      </c>
      <c r="M485" s="74">
        <v>432</v>
      </c>
      <c r="N485" s="74">
        <v>445</v>
      </c>
      <c r="O485" s="74">
        <v>418</v>
      </c>
      <c r="P485" s="74">
        <v>464</v>
      </c>
      <c r="Q485" s="74">
        <v>478</v>
      </c>
      <c r="R485" s="1"/>
      <c r="S485" s="7">
        <v>358</v>
      </c>
      <c r="T485" s="5">
        <v>431</v>
      </c>
      <c r="U485" s="5">
        <v>444</v>
      </c>
      <c r="V485" s="7">
        <v>418</v>
      </c>
      <c r="W485" s="5">
        <v>463</v>
      </c>
      <c r="X485" s="52">
        <v>477</v>
      </c>
      <c r="Y485" s="56">
        <f t="shared" si="110"/>
        <v>0</v>
      </c>
      <c r="Z485" s="5">
        <f t="shared" si="111"/>
        <v>-1</v>
      </c>
      <c r="AA485" s="5">
        <f t="shared" si="112"/>
        <v>-1</v>
      </c>
      <c r="AB485" s="7">
        <f t="shared" si="113"/>
        <v>0</v>
      </c>
      <c r="AC485" s="5">
        <f t="shared" si="114"/>
        <v>-1</v>
      </c>
      <c r="AD485" s="5">
        <f t="shared" si="115"/>
        <v>-1</v>
      </c>
      <c r="AI485" s="83" t="b">
        <f t="shared" si="119"/>
        <v>1</v>
      </c>
      <c r="AJ485" s="83" t="b">
        <f t="shared" si="120"/>
        <v>1</v>
      </c>
      <c r="AK485" s="83" t="b">
        <f t="shared" si="121"/>
        <v>0</v>
      </c>
      <c r="BT485" s="12"/>
      <c r="CA485" s="108"/>
    </row>
    <row r="486" spans="1:79" ht="15" hidden="1" customHeight="1" x14ac:dyDescent="0.35">
      <c r="A486" s="87">
        <v>44096</v>
      </c>
      <c r="B486" s="88" t="s">
        <v>17</v>
      </c>
      <c r="C486" s="74">
        <v>1422</v>
      </c>
      <c r="D486" s="74" t="s">
        <v>94</v>
      </c>
      <c r="E486" s="74">
        <v>227901</v>
      </c>
      <c r="F486" s="74" t="s">
        <v>147</v>
      </c>
      <c r="G486" s="74">
        <v>227949</v>
      </c>
      <c r="H486" s="74">
        <v>1</v>
      </c>
      <c r="I486" s="74" t="str">
        <f t="shared" si="109"/>
        <v>Matches old PSSE info</v>
      </c>
      <c r="J486" s="74"/>
      <c r="K486" s="72"/>
      <c r="L486" s="74">
        <v>392</v>
      </c>
      <c r="M486" s="74">
        <v>478</v>
      </c>
      <c r="N486" s="74">
        <v>540</v>
      </c>
      <c r="O486" s="74">
        <v>451</v>
      </c>
      <c r="P486" s="74">
        <v>478</v>
      </c>
      <c r="Q486" s="74">
        <v>549</v>
      </c>
      <c r="R486" s="1"/>
      <c r="S486" s="7">
        <v>392</v>
      </c>
      <c r="T486" s="7">
        <v>478</v>
      </c>
      <c r="U486" s="7">
        <v>540</v>
      </c>
      <c r="V486" s="7">
        <v>451</v>
      </c>
      <c r="W486" s="7">
        <v>478</v>
      </c>
      <c r="X486" s="49">
        <v>549</v>
      </c>
      <c r="Y486" s="56">
        <f t="shared" si="110"/>
        <v>0</v>
      </c>
      <c r="Z486" s="7">
        <f t="shared" si="111"/>
        <v>0</v>
      </c>
      <c r="AA486" s="7">
        <f t="shared" si="112"/>
        <v>0</v>
      </c>
      <c r="AB486" s="7">
        <f t="shared" si="113"/>
        <v>0</v>
      </c>
      <c r="AC486" s="7">
        <f t="shared" si="114"/>
        <v>0</v>
      </c>
      <c r="AD486" s="7">
        <f t="shared" si="115"/>
        <v>0</v>
      </c>
      <c r="AI486" s="83" t="b">
        <f t="shared" si="119"/>
        <v>1</v>
      </c>
      <c r="AJ486" s="83" t="b">
        <f t="shared" si="120"/>
        <v>1</v>
      </c>
      <c r="AK486" s="83" t="b">
        <f t="shared" si="121"/>
        <v>0</v>
      </c>
      <c r="BT486" s="12"/>
      <c r="CA486" s="108"/>
    </row>
    <row r="487" spans="1:79" ht="15" hidden="1" customHeight="1" x14ac:dyDescent="0.35">
      <c r="A487" s="87">
        <v>44096</v>
      </c>
      <c r="B487" s="88" t="s">
        <v>17</v>
      </c>
      <c r="C487" s="74">
        <v>1423</v>
      </c>
      <c r="D487" s="74" t="s">
        <v>148</v>
      </c>
      <c r="E487" s="74">
        <v>227903</v>
      </c>
      <c r="F487" s="74" t="s">
        <v>146</v>
      </c>
      <c r="G487" s="74">
        <v>227902</v>
      </c>
      <c r="H487" s="74">
        <v>1</v>
      </c>
      <c r="I487" s="74" t="str">
        <f t="shared" si="109"/>
        <v>Matches old PSSE info</v>
      </c>
      <c r="J487" s="74"/>
      <c r="K487" s="72"/>
      <c r="L487" s="74">
        <v>218</v>
      </c>
      <c r="M487" s="74">
        <v>306</v>
      </c>
      <c r="N487" s="74">
        <v>352</v>
      </c>
      <c r="O487" s="74">
        <v>280</v>
      </c>
      <c r="P487" s="74">
        <v>348</v>
      </c>
      <c r="Q487" s="74">
        <v>400</v>
      </c>
      <c r="R487" s="1"/>
      <c r="S487" s="68">
        <v>237</v>
      </c>
      <c r="T487" s="7">
        <v>306</v>
      </c>
      <c r="U487" s="5">
        <v>328</v>
      </c>
      <c r="V487" s="5">
        <v>276</v>
      </c>
      <c r="W487" s="7">
        <v>348</v>
      </c>
      <c r="X487" s="52">
        <v>374</v>
      </c>
      <c r="Y487" s="56">
        <f t="shared" si="110"/>
        <v>19</v>
      </c>
      <c r="Z487" s="7">
        <f t="shared" si="111"/>
        <v>0</v>
      </c>
      <c r="AA487" s="5">
        <f t="shared" si="112"/>
        <v>-24</v>
      </c>
      <c r="AB487" s="5">
        <f t="shared" si="113"/>
        <v>-4</v>
      </c>
      <c r="AC487" s="7">
        <f t="shared" si="114"/>
        <v>0</v>
      </c>
      <c r="AD487" s="5">
        <f t="shared" si="115"/>
        <v>-26</v>
      </c>
      <c r="AI487" s="83" t="b">
        <f t="shared" si="119"/>
        <v>1</v>
      </c>
      <c r="AJ487" s="83" t="b">
        <f t="shared" si="120"/>
        <v>1</v>
      </c>
      <c r="AK487" s="83" t="b">
        <f t="shared" si="121"/>
        <v>0</v>
      </c>
      <c r="BT487" s="12"/>
      <c r="CA487" s="108"/>
    </row>
    <row r="488" spans="1:79" ht="15" hidden="1" customHeight="1" x14ac:dyDescent="0.35">
      <c r="A488" s="87">
        <v>44096</v>
      </c>
      <c r="B488" s="88" t="s">
        <v>17</v>
      </c>
      <c r="C488" s="74">
        <v>1424</v>
      </c>
      <c r="D488" s="74" t="s">
        <v>149</v>
      </c>
      <c r="E488" s="74">
        <v>227904</v>
      </c>
      <c r="F488" s="74" t="s">
        <v>150</v>
      </c>
      <c r="G488" s="74">
        <v>227945</v>
      </c>
      <c r="H488" s="74">
        <v>1</v>
      </c>
      <c r="I488" s="74" t="str">
        <f t="shared" si="109"/>
        <v>Matches old PSSE info</v>
      </c>
      <c r="J488" s="74"/>
      <c r="K488" s="72"/>
      <c r="L488" s="74">
        <v>218</v>
      </c>
      <c r="M488" s="74">
        <v>282</v>
      </c>
      <c r="N488" s="74">
        <v>324</v>
      </c>
      <c r="O488" s="74">
        <v>280</v>
      </c>
      <c r="P488" s="74">
        <v>345</v>
      </c>
      <c r="Q488" s="74">
        <v>397</v>
      </c>
      <c r="R488" s="1"/>
      <c r="S488" s="5">
        <v>212</v>
      </c>
      <c r="T488" s="5">
        <v>279</v>
      </c>
      <c r="U488" s="5">
        <v>321</v>
      </c>
      <c r="V488" s="5">
        <v>276</v>
      </c>
      <c r="W488" s="68">
        <v>348</v>
      </c>
      <c r="X488" s="52">
        <v>374</v>
      </c>
      <c r="Y488" s="80">
        <f t="shared" si="110"/>
        <v>-6</v>
      </c>
      <c r="Z488" s="5">
        <f t="shared" si="111"/>
        <v>-3</v>
      </c>
      <c r="AA488" s="5">
        <f t="shared" si="112"/>
        <v>-3</v>
      </c>
      <c r="AB488" s="5">
        <f t="shared" si="113"/>
        <v>-4</v>
      </c>
      <c r="AC488" s="7">
        <f t="shared" si="114"/>
        <v>3</v>
      </c>
      <c r="AD488" s="5">
        <f t="shared" si="115"/>
        <v>-23</v>
      </c>
      <c r="AI488" s="83" t="b">
        <f t="shared" si="119"/>
        <v>1</v>
      </c>
      <c r="AJ488" s="83" t="b">
        <f t="shared" si="120"/>
        <v>1</v>
      </c>
      <c r="AK488" s="83" t="b">
        <f t="shared" si="121"/>
        <v>0</v>
      </c>
      <c r="BT488" s="12"/>
      <c r="CA488" s="108"/>
    </row>
    <row r="489" spans="1:79" ht="15" hidden="1" customHeight="1" x14ac:dyDescent="0.35">
      <c r="A489" s="87">
        <v>44096</v>
      </c>
      <c r="B489" s="88" t="s">
        <v>17</v>
      </c>
      <c r="C489" s="74">
        <v>1425</v>
      </c>
      <c r="D489" s="74" t="s">
        <v>21</v>
      </c>
      <c r="E489" s="74">
        <v>227934</v>
      </c>
      <c r="F489" s="74" t="s">
        <v>109</v>
      </c>
      <c r="G489" s="74">
        <v>227945</v>
      </c>
      <c r="H489" s="74">
        <v>1</v>
      </c>
      <c r="I489" s="74" t="str">
        <f t="shared" si="109"/>
        <v>Matches old PSSE info</v>
      </c>
      <c r="J489" s="74"/>
      <c r="K489" s="72"/>
      <c r="L489" s="74">
        <v>315</v>
      </c>
      <c r="M489" s="74">
        <v>400</v>
      </c>
      <c r="N489" s="74">
        <v>460</v>
      </c>
      <c r="O489" s="74">
        <v>378</v>
      </c>
      <c r="P489" s="74">
        <v>467</v>
      </c>
      <c r="Q489" s="74">
        <v>537</v>
      </c>
      <c r="R489" s="1"/>
      <c r="S489" s="68">
        <v>377</v>
      </c>
      <c r="T489" s="68">
        <v>478</v>
      </c>
      <c r="U489" s="68">
        <v>540</v>
      </c>
      <c r="V489" s="68">
        <v>451</v>
      </c>
      <c r="W489" s="68">
        <v>478</v>
      </c>
      <c r="X489" s="70">
        <v>549</v>
      </c>
      <c r="Y489" s="56">
        <f t="shared" si="110"/>
        <v>62</v>
      </c>
      <c r="Z489" s="7">
        <f t="shared" si="111"/>
        <v>78</v>
      </c>
      <c r="AA489" s="7">
        <f t="shared" si="112"/>
        <v>80</v>
      </c>
      <c r="AB489" s="7">
        <f t="shared" si="113"/>
        <v>73</v>
      </c>
      <c r="AC489" s="7">
        <f t="shared" si="114"/>
        <v>11</v>
      </c>
      <c r="AD489" s="7">
        <f t="shared" si="115"/>
        <v>12</v>
      </c>
      <c r="AI489" s="83" t="b">
        <f t="shared" si="119"/>
        <v>1</v>
      </c>
      <c r="AJ489" s="83" t="b">
        <f t="shared" si="120"/>
        <v>1</v>
      </c>
      <c r="AK489" s="83" t="b">
        <f t="shared" si="121"/>
        <v>0</v>
      </c>
      <c r="BT489" s="12"/>
      <c r="CA489" s="108"/>
    </row>
    <row r="490" spans="1:79" ht="15" hidden="1" customHeight="1" x14ac:dyDescent="0.35">
      <c r="A490" s="87">
        <v>44096</v>
      </c>
      <c r="B490" s="88" t="s">
        <v>17</v>
      </c>
      <c r="C490" s="74">
        <v>2301</v>
      </c>
      <c r="D490" s="74" t="s">
        <v>22</v>
      </c>
      <c r="E490" s="74">
        <v>228401</v>
      </c>
      <c r="F490" s="74" t="s">
        <v>45</v>
      </c>
      <c r="G490" s="74">
        <v>213559</v>
      </c>
      <c r="H490" s="74">
        <v>1</v>
      </c>
      <c r="I490" s="74" t="str">
        <f t="shared" si="109"/>
        <v>Matches old PSSE info</v>
      </c>
      <c r="J490" s="74"/>
      <c r="K490" s="72"/>
      <c r="L490" s="74">
        <v>705</v>
      </c>
      <c r="M490" s="74">
        <v>725</v>
      </c>
      <c r="N490" s="74">
        <v>833</v>
      </c>
      <c r="O490" s="74">
        <v>745</v>
      </c>
      <c r="P490" s="74">
        <v>870</v>
      </c>
      <c r="Q490" s="74">
        <v>1001</v>
      </c>
      <c r="R490" s="1"/>
      <c r="S490" s="5">
        <v>677</v>
      </c>
      <c r="T490" s="68">
        <v>796</v>
      </c>
      <c r="U490" s="68">
        <v>844</v>
      </c>
      <c r="V490" s="5">
        <v>715</v>
      </c>
      <c r="W490" s="5">
        <v>835</v>
      </c>
      <c r="X490" s="52">
        <v>891</v>
      </c>
      <c r="Y490" s="80">
        <f t="shared" si="110"/>
        <v>-28</v>
      </c>
      <c r="Z490" s="7">
        <f t="shared" si="111"/>
        <v>71</v>
      </c>
      <c r="AA490" s="7">
        <f t="shared" si="112"/>
        <v>11</v>
      </c>
      <c r="AB490" s="5">
        <f t="shared" si="113"/>
        <v>-30</v>
      </c>
      <c r="AC490" s="5">
        <f t="shared" si="114"/>
        <v>-35</v>
      </c>
      <c r="AD490" s="5">
        <f t="shared" si="115"/>
        <v>-110</v>
      </c>
      <c r="AI490" s="83" t="b">
        <f t="shared" si="119"/>
        <v>1</v>
      </c>
      <c r="AJ490" s="83" t="b">
        <f t="shared" si="120"/>
        <v>1</v>
      </c>
      <c r="AK490" s="83" t="b">
        <f t="shared" si="121"/>
        <v>0</v>
      </c>
      <c r="BT490" s="12"/>
      <c r="CA490" s="108"/>
    </row>
    <row r="491" spans="1:79" ht="15" hidden="1" customHeight="1" x14ac:dyDescent="0.35">
      <c r="A491" s="87">
        <v>44224</v>
      </c>
      <c r="B491" s="88" t="s">
        <v>17</v>
      </c>
      <c r="C491" s="74">
        <v>2302</v>
      </c>
      <c r="D491" s="73" t="s">
        <v>398</v>
      </c>
      <c r="E491" s="74">
        <v>228601</v>
      </c>
      <c r="F491" s="74" t="s">
        <v>399</v>
      </c>
      <c r="G491" s="74">
        <v>219148</v>
      </c>
      <c r="H491" s="74">
        <v>1</v>
      </c>
      <c r="I491" s="74" t="str">
        <f t="shared" si="109"/>
        <v>New Update</v>
      </c>
      <c r="J491" s="74"/>
      <c r="K491" s="72"/>
      <c r="L491" s="74">
        <v>649</v>
      </c>
      <c r="M491" s="74">
        <v>801</v>
      </c>
      <c r="N491" s="74">
        <v>922</v>
      </c>
      <c r="O491" s="74">
        <v>747</v>
      </c>
      <c r="P491" s="74">
        <v>902</v>
      </c>
      <c r="Q491" s="74">
        <v>1038</v>
      </c>
      <c r="R491" s="1"/>
      <c r="S491" s="7">
        <v>649</v>
      </c>
      <c r="T491" s="7">
        <v>801</v>
      </c>
      <c r="U491" s="7">
        <v>922</v>
      </c>
      <c r="V491" s="7">
        <v>747</v>
      </c>
      <c r="W491" s="7">
        <v>902</v>
      </c>
      <c r="X491" s="49">
        <v>1038</v>
      </c>
      <c r="Y491" s="56">
        <f t="shared" si="110"/>
        <v>0</v>
      </c>
      <c r="Z491" s="7">
        <f t="shared" si="111"/>
        <v>0</v>
      </c>
      <c r="AA491" s="7">
        <f t="shared" si="112"/>
        <v>0</v>
      </c>
      <c r="AB491" s="7">
        <f t="shared" si="113"/>
        <v>0</v>
      </c>
      <c r="AC491" s="7">
        <f t="shared" si="114"/>
        <v>0</v>
      </c>
      <c r="AD491" s="7">
        <f t="shared" si="115"/>
        <v>0</v>
      </c>
      <c r="AI491" s="83" t="b">
        <f t="shared" si="119"/>
        <v>1</v>
      </c>
      <c r="AJ491" s="83" t="b">
        <f t="shared" si="120"/>
        <v>1</v>
      </c>
      <c r="AK491" s="83" t="b">
        <f t="shared" si="121"/>
        <v>0</v>
      </c>
      <c r="BT491" s="12"/>
      <c r="CA491" s="108"/>
    </row>
    <row r="492" spans="1:79" ht="15" hidden="1" customHeight="1" x14ac:dyDescent="0.35">
      <c r="A492" s="87">
        <v>43991</v>
      </c>
      <c r="B492" s="88" t="s">
        <v>17</v>
      </c>
      <c r="C492" s="74">
        <v>2303</v>
      </c>
      <c r="D492" s="74" t="s">
        <v>22</v>
      </c>
      <c r="E492" s="74">
        <v>228401</v>
      </c>
      <c r="F492" s="74" t="s">
        <v>23</v>
      </c>
      <c r="G492" s="74">
        <v>219121</v>
      </c>
      <c r="H492" s="74">
        <v>1</v>
      </c>
      <c r="I492" s="74" t="str">
        <f t="shared" si="109"/>
        <v>Matches old PSSE info</v>
      </c>
      <c r="J492" s="74"/>
      <c r="K492" s="72"/>
      <c r="L492" s="74">
        <v>1199</v>
      </c>
      <c r="M492" s="74">
        <v>1553</v>
      </c>
      <c r="N492" s="74" t="s">
        <v>43</v>
      </c>
      <c r="O492" s="74">
        <v>1495</v>
      </c>
      <c r="P492" s="74">
        <v>1756</v>
      </c>
      <c r="Q492" s="74" t="s">
        <v>43</v>
      </c>
      <c r="R492" s="1"/>
      <c r="S492" s="8">
        <v>998</v>
      </c>
      <c r="T492" s="8">
        <v>1267</v>
      </c>
      <c r="U492" s="7">
        <v>1457</v>
      </c>
      <c r="V492" s="8">
        <v>1198</v>
      </c>
      <c r="W492" s="8">
        <v>1479</v>
      </c>
      <c r="X492" s="49">
        <v>1701</v>
      </c>
      <c r="Y492" s="80">
        <f t="shared" si="110"/>
        <v>-201</v>
      </c>
      <c r="Z492" s="5">
        <f t="shared" si="111"/>
        <v>-286</v>
      </c>
      <c r="AA492" s="7" t="e">
        <f t="shared" si="112"/>
        <v>#VALUE!</v>
      </c>
      <c r="AB492" s="5">
        <f t="shared" si="113"/>
        <v>-297</v>
      </c>
      <c r="AC492" s="5">
        <f t="shared" si="114"/>
        <v>-277</v>
      </c>
      <c r="AD492" s="7" t="e">
        <f t="shared" si="115"/>
        <v>#VALUE!</v>
      </c>
      <c r="AI492" s="83" t="b">
        <f t="shared" si="119"/>
        <v>1</v>
      </c>
      <c r="AJ492" s="83" t="b">
        <f t="shared" si="120"/>
        <v>1</v>
      </c>
      <c r="AK492" s="83" t="b">
        <f t="shared" si="121"/>
        <v>0</v>
      </c>
      <c r="BT492" s="12"/>
      <c r="CA492" s="108"/>
    </row>
    <row r="493" spans="1:79" ht="15" hidden="1" customHeight="1" x14ac:dyDescent="0.35">
      <c r="A493" s="87">
        <v>44096</v>
      </c>
      <c r="B493" s="88" t="s">
        <v>17</v>
      </c>
      <c r="C493" s="74">
        <v>2304</v>
      </c>
      <c r="D493" s="74" t="s">
        <v>22</v>
      </c>
      <c r="E493" s="74">
        <v>228401</v>
      </c>
      <c r="F493" s="74" t="s">
        <v>24</v>
      </c>
      <c r="G493" s="74">
        <v>228402</v>
      </c>
      <c r="H493" s="74">
        <v>2</v>
      </c>
      <c r="I493" s="74" t="str">
        <f t="shared" si="109"/>
        <v>Matches old PSSE info</v>
      </c>
      <c r="J493" s="74"/>
      <c r="K493" s="72"/>
      <c r="L493" s="74">
        <v>364</v>
      </c>
      <c r="M493" s="74">
        <v>446</v>
      </c>
      <c r="N493" s="74">
        <v>513</v>
      </c>
      <c r="O493" s="74">
        <v>467</v>
      </c>
      <c r="P493" s="74">
        <v>528</v>
      </c>
      <c r="Q493" s="74">
        <v>607</v>
      </c>
      <c r="R493" s="1"/>
      <c r="S493" s="5">
        <v>331</v>
      </c>
      <c r="T493" s="7">
        <v>446</v>
      </c>
      <c r="U493" s="7">
        <v>513</v>
      </c>
      <c r="V493" s="5">
        <v>408</v>
      </c>
      <c r="W493" s="7">
        <v>528</v>
      </c>
      <c r="X493" s="49">
        <v>607</v>
      </c>
      <c r="Y493" s="80">
        <f t="shared" si="110"/>
        <v>-33</v>
      </c>
      <c r="Z493" s="7">
        <f t="shared" si="111"/>
        <v>0</v>
      </c>
      <c r="AA493" s="7">
        <f t="shared" si="112"/>
        <v>0</v>
      </c>
      <c r="AB493" s="5">
        <f t="shared" si="113"/>
        <v>-59</v>
      </c>
      <c r="AC493" s="7">
        <f t="shared" si="114"/>
        <v>0</v>
      </c>
      <c r="AD493" s="7">
        <f t="shared" si="115"/>
        <v>0</v>
      </c>
      <c r="AI493" s="83" t="b">
        <f t="shared" si="119"/>
        <v>1</v>
      </c>
      <c r="AJ493" s="83" t="b">
        <f t="shared" si="120"/>
        <v>1</v>
      </c>
      <c r="AK493" s="83" t="b">
        <f t="shared" si="121"/>
        <v>0</v>
      </c>
      <c r="BT493" s="12"/>
      <c r="CA493" s="108"/>
    </row>
    <row r="494" spans="1:79" ht="15" hidden="1" customHeight="1" x14ac:dyDescent="0.35">
      <c r="A494" s="91">
        <v>44200</v>
      </c>
      <c r="B494" s="88" t="s">
        <v>17</v>
      </c>
      <c r="C494" s="74">
        <v>2305</v>
      </c>
      <c r="D494" s="74" t="s">
        <v>24</v>
      </c>
      <c r="E494" s="74">
        <v>228402</v>
      </c>
      <c r="F494" s="74" t="s">
        <v>95</v>
      </c>
      <c r="G494" s="74">
        <v>219100</v>
      </c>
      <c r="H494" s="74">
        <v>1</v>
      </c>
      <c r="I494" s="74" t="str">
        <f t="shared" si="109"/>
        <v>Matches old PSSE info</v>
      </c>
      <c r="J494" s="74"/>
      <c r="K494" s="72"/>
      <c r="L494" s="74">
        <v>650</v>
      </c>
      <c r="M494" s="74">
        <v>804</v>
      </c>
      <c r="N494" s="74">
        <v>925</v>
      </c>
      <c r="O494" s="74">
        <v>748</v>
      </c>
      <c r="P494" s="74">
        <v>906</v>
      </c>
      <c r="Q494" s="74">
        <v>1042</v>
      </c>
      <c r="R494" s="1"/>
      <c r="S494" s="68">
        <v>653</v>
      </c>
      <c r="T494" s="68">
        <v>808</v>
      </c>
      <c r="U494" s="5">
        <v>900</v>
      </c>
      <c r="V494" s="68">
        <v>752</v>
      </c>
      <c r="W494" s="68">
        <v>910</v>
      </c>
      <c r="X494" s="52">
        <v>1016</v>
      </c>
      <c r="Y494" s="56">
        <f t="shared" si="110"/>
        <v>3</v>
      </c>
      <c r="Z494" s="7">
        <f t="shared" si="111"/>
        <v>4</v>
      </c>
      <c r="AA494" s="5">
        <f t="shared" si="112"/>
        <v>-25</v>
      </c>
      <c r="AB494" s="7">
        <f t="shared" si="113"/>
        <v>4</v>
      </c>
      <c r="AC494" s="7">
        <f t="shared" si="114"/>
        <v>4</v>
      </c>
      <c r="AD494" s="5">
        <f t="shared" si="115"/>
        <v>-26</v>
      </c>
      <c r="AI494" s="83" t="b">
        <f t="shared" si="119"/>
        <v>1</v>
      </c>
      <c r="AJ494" s="83" t="b">
        <f t="shared" si="120"/>
        <v>1</v>
      </c>
      <c r="AK494" s="83" t="b">
        <f t="shared" si="121"/>
        <v>0</v>
      </c>
      <c r="BT494" s="12"/>
      <c r="CA494" s="108"/>
    </row>
    <row r="495" spans="1:79" ht="15" hidden="1" customHeight="1" x14ac:dyDescent="0.35">
      <c r="A495" s="87">
        <v>44224</v>
      </c>
      <c r="B495" s="88" t="s">
        <v>17</v>
      </c>
      <c r="C495" s="74">
        <v>2306</v>
      </c>
      <c r="D495" s="73" t="s">
        <v>398</v>
      </c>
      <c r="E495" s="74">
        <v>228601</v>
      </c>
      <c r="F495" s="74" t="s">
        <v>95</v>
      </c>
      <c r="G495" s="74">
        <v>219100</v>
      </c>
      <c r="H495" s="74">
        <v>1</v>
      </c>
      <c r="I495" s="74" t="str">
        <f t="shared" si="109"/>
        <v>New Update</v>
      </c>
      <c r="J495" s="74"/>
      <c r="K495" s="72"/>
      <c r="L495" s="74">
        <v>649</v>
      </c>
      <c r="M495" s="74">
        <v>801</v>
      </c>
      <c r="N495" s="74">
        <v>922</v>
      </c>
      <c r="O495" s="74">
        <v>747</v>
      </c>
      <c r="P495" s="74">
        <v>902</v>
      </c>
      <c r="Q495" s="74">
        <v>1038</v>
      </c>
      <c r="R495" s="1"/>
      <c r="S495" s="7">
        <v>649</v>
      </c>
      <c r="T495" s="7">
        <v>801</v>
      </c>
      <c r="U495" s="7">
        <v>922</v>
      </c>
      <c r="V495" s="7">
        <v>747</v>
      </c>
      <c r="W495" s="7">
        <v>902</v>
      </c>
      <c r="X495" s="49">
        <v>1038</v>
      </c>
      <c r="Y495" s="56">
        <f t="shared" si="110"/>
        <v>0</v>
      </c>
      <c r="Z495" s="7">
        <f t="shared" si="111"/>
        <v>0</v>
      </c>
      <c r="AA495" s="7">
        <f t="shared" si="112"/>
        <v>0</v>
      </c>
      <c r="AB495" s="7">
        <f t="shared" si="113"/>
        <v>0</v>
      </c>
      <c r="AC495" s="7">
        <f t="shared" si="114"/>
        <v>0</v>
      </c>
      <c r="AD495" s="7">
        <f t="shared" si="115"/>
        <v>0</v>
      </c>
      <c r="AI495" s="83" t="b">
        <f t="shared" si="119"/>
        <v>1</v>
      </c>
      <c r="AJ495" s="83" t="b">
        <f t="shared" si="120"/>
        <v>1</v>
      </c>
      <c r="AK495" s="83" t="b">
        <f t="shared" si="121"/>
        <v>0</v>
      </c>
      <c r="BT495" s="12"/>
      <c r="CA495" s="108"/>
    </row>
    <row r="496" spans="1:79" ht="15" hidden="1" customHeight="1" x14ac:dyDescent="0.35">
      <c r="A496" s="87">
        <v>44096</v>
      </c>
      <c r="B496" s="88" t="s">
        <v>17</v>
      </c>
      <c r="C496" s="74">
        <v>2307</v>
      </c>
      <c r="D496" s="74" t="s">
        <v>91</v>
      </c>
      <c r="E496" s="74">
        <v>228207</v>
      </c>
      <c r="F496" s="74" t="s">
        <v>110</v>
      </c>
      <c r="G496" s="74">
        <v>228213</v>
      </c>
      <c r="H496" s="74">
        <v>1</v>
      </c>
      <c r="I496" s="74" t="str">
        <f t="shared" si="109"/>
        <v>Matches old PSSE info</v>
      </c>
      <c r="J496" s="74"/>
      <c r="K496" s="72"/>
      <c r="L496" s="74">
        <v>650</v>
      </c>
      <c r="M496" s="74">
        <v>799</v>
      </c>
      <c r="N496" s="74">
        <v>919</v>
      </c>
      <c r="O496" s="74">
        <v>748</v>
      </c>
      <c r="P496" s="74">
        <v>892</v>
      </c>
      <c r="Q496" s="74">
        <v>1025</v>
      </c>
      <c r="R496" s="1"/>
      <c r="S496" s="7">
        <v>650</v>
      </c>
      <c r="T496" s="7">
        <v>799</v>
      </c>
      <c r="U496" s="7">
        <v>919</v>
      </c>
      <c r="V496" s="7">
        <v>748</v>
      </c>
      <c r="W496" s="5">
        <v>891</v>
      </c>
      <c r="X496" s="49">
        <v>1025</v>
      </c>
      <c r="Y496" s="56">
        <f t="shared" si="110"/>
        <v>0</v>
      </c>
      <c r="Z496" s="7">
        <f t="shared" si="111"/>
        <v>0</v>
      </c>
      <c r="AA496" s="7">
        <f t="shared" si="112"/>
        <v>0</v>
      </c>
      <c r="AB496" s="7">
        <f t="shared" si="113"/>
        <v>0</v>
      </c>
      <c r="AC496" s="5">
        <f t="shared" si="114"/>
        <v>-1</v>
      </c>
      <c r="AD496" s="7">
        <f t="shared" si="115"/>
        <v>0</v>
      </c>
      <c r="AI496" s="83" t="b">
        <f t="shared" si="119"/>
        <v>1</v>
      </c>
      <c r="AJ496" s="83" t="b">
        <f t="shared" si="120"/>
        <v>1</v>
      </c>
      <c r="AK496" s="83" t="b">
        <f t="shared" si="121"/>
        <v>0</v>
      </c>
      <c r="BT496" s="12"/>
      <c r="CA496" s="108"/>
    </row>
    <row r="497" spans="1:79" ht="15" hidden="1" customHeight="1" x14ac:dyDescent="0.35">
      <c r="A497" s="87">
        <v>44096</v>
      </c>
      <c r="B497" s="88" t="s">
        <v>17</v>
      </c>
      <c r="C497" s="74">
        <v>2308</v>
      </c>
      <c r="D497" s="74" t="s">
        <v>152</v>
      </c>
      <c r="E497" s="74">
        <v>228600</v>
      </c>
      <c r="F497" s="74" t="s">
        <v>95</v>
      </c>
      <c r="G497" s="74">
        <v>219100</v>
      </c>
      <c r="H497" s="74">
        <v>1</v>
      </c>
      <c r="I497" s="74" t="str">
        <f t="shared" si="109"/>
        <v>Matches old PSSE info</v>
      </c>
      <c r="J497" s="74"/>
      <c r="K497" s="72"/>
      <c r="L497" s="74">
        <v>650</v>
      </c>
      <c r="M497" s="74">
        <v>804</v>
      </c>
      <c r="N497" s="74">
        <v>925</v>
      </c>
      <c r="O497" s="74">
        <v>748</v>
      </c>
      <c r="P497" s="74">
        <v>906</v>
      </c>
      <c r="Q497" s="74">
        <v>1042</v>
      </c>
      <c r="R497" s="1"/>
      <c r="S497" s="68">
        <v>653</v>
      </c>
      <c r="T497" s="68">
        <v>808</v>
      </c>
      <c r="U497" s="5">
        <v>900</v>
      </c>
      <c r="V497" s="68">
        <v>752</v>
      </c>
      <c r="W497" s="68">
        <v>910</v>
      </c>
      <c r="X497" s="52">
        <v>1016</v>
      </c>
      <c r="Y497" s="56">
        <f t="shared" si="110"/>
        <v>3</v>
      </c>
      <c r="Z497" s="7">
        <f t="shared" si="111"/>
        <v>4</v>
      </c>
      <c r="AA497" s="5">
        <f t="shared" si="112"/>
        <v>-25</v>
      </c>
      <c r="AB497" s="7">
        <f t="shared" si="113"/>
        <v>4</v>
      </c>
      <c r="AC497" s="7">
        <f t="shared" si="114"/>
        <v>4</v>
      </c>
      <c r="AD497" s="5">
        <f t="shared" si="115"/>
        <v>-26</v>
      </c>
      <c r="AI497" s="83" t="b">
        <f t="shared" si="119"/>
        <v>1</v>
      </c>
      <c r="AJ497" s="83" t="b">
        <f t="shared" si="120"/>
        <v>1</v>
      </c>
      <c r="AK497" s="83" t="b">
        <f t="shared" si="121"/>
        <v>0</v>
      </c>
      <c r="BT497" s="12"/>
      <c r="CA497" s="108"/>
    </row>
    <row r="498" spans="1:79" ht="15" hidden="1" customHeight="1" x14ac:dyDescent="0.35">
      <c r="A498" s="87">
        <v>44096</v>
      </c>
      <c r="B498" s="88" t="s">
        <v>17</v>
      </c>
      <c r="C498" s="74">
        <v>2309</v>
      </c>
      <c r="D498" s="74" t="s">
        <v>89</v>
      </c>
      <c r="E498" s="74">
        <v>228310</v>
      </c>
      <c r="F498" s="74" t="s">
        <v>98</v>
      </c>
      <c r="G498" s="74">
        <v>228002</v>
      </c>
      <c r="H498" s="74">
        <v>1</v>
      </c>
      <c r="I498" s="74" t="str">
        <f t="shared" si="109"/>
        <v>Matches old PSSE info</v>
      </c>
      <c r="J498" s="74"/>
      <c r="K498" s="72"/>
      <c r="L498" s="74">
        <v>643</v>
      </c>
      <c r="M498" s="74">
        <v>799</v>
      </c>
      <c r="N498" s="74">
        <v>861</v>
      </c>
      <c r="O498" s="74">
        <v>643</v>
      </c>
      <c r="P498" s="74">
        <v>820</v>
      </c>
      <c r="Q498" s="74">
        <v>861</v>
      </c>
      <c r="R498" s="1"/>
      <c r="S498" s="7">
        <v>643</v>
      </c>
      <c r="T498" s="5">
        <v>796</v>
      </c>
      <c r="U498" s="5">
        <v>844</v>
      </c>
      <c r="V498" s="68">
        <v>691</v>
      </c>
      <c r="W498" s="5">
        <v>796</v>
      </c>
      <c r="X498" s="70">
        <v>887</v>
      </c>
      <c r="Y498" s="56">
        <f t="shared" si="110"/>
        <v>0</v>
      </c>
      <c r="Z498" s="5">
        <f t="shared" si="111"/>
        <v>-3</v>
      </c>
      <c r="AA498" s="5">
        <f t="shared" si="112"/>
        <v>-17</v>
      </c>
      <c r="AB498" s="7">
        <f t="shared" si="113"/>
        <v>48</v>
      </c>
      <c r="AC498" s="5">
        <f t="shared" si="114"/>
        <v>-24</v>
      </c>
      <c r="AD498" s="7">
        <f t="shared" si="115"/>
        <v>26</v>
      </c>
      <c r="AI498" s="83" t="b">
        <f t="shared" si="119"/>
        <v>1</v>
      </c>
      <c r="AJ498" s="83" t="b">
        <f t="shared" si="120"/>
        <v>1</v>
      </c>
      <c r="AK498" s="83" t="b">
        <f t="shared" si="121"/>
        <v>0</v>
      </c>
      <c r="BT498" s="12"/>
      <c r="CA498" s="108"/>
    </row>
    <row r="499" spans="1:79" ht="15" hidden="1" customHeight="1" x14ac:dyDescent="0.35">
      <c r="A499" s="91">
        <v>44200</v>
      </c>
      <c r="B499" s="88" t="s">
        <v>17</v>
      </c>
      <c r="C499" s="74">
        <v>2310</v>
      </c>
      <c r="D499" s="74" t="s">
        <v>21</v>
      </c>
      <c r="E499" s="74">
        <v>227900</v>
      </c>
      <c r="F499" s="74" t="s">
        <v>95</v>
      </c>
      <c r="G499" s="74">
        <v>219100</v>
      </c>
      <c r="H499" s="74">
        <v>1</v>
      </c>
      <c r="I499" s="74" t="str">
        <f t="shared" si="109"/>
        <v>Matches old PSSE info</v>
      </c>
      <c r="J499" s="74"/>
      <c r="K499" s="72"/>
      <c r="L499" s="74">
        <v>650</v>
      </c>
      <c r="M499" s="74">
        <v>692</v>
      </c>
      <c r="N499" s="74">
        <v>727</v>
      </c>
      <c r="O499" s="74">
        <v>692</v>
      </c>
      <c r="P499" s="74">
        <v>692</v>
      </c>
      <c r="Q499" s="74">
        <v>727</v>
      </c>
      <c r="R499" s="1"/>
      <c r="S499" s="68">
        <v>653</v>
      </c>
      <c r="T499" s="7">
        <v>692</v>
      </c>
      <c r="U499" s="5">
        <v>726</v>
      </c>
      <c r="V499" s="7">
        <v>692</v>
      </c>
      <c r="W499" s="7">
        <v>692</v>
      </c>
      <c r="X499" s="52">
        <v>726</v>
      </c>
      <c r="Y499" s="56">
        <f t="shared" si="110"/>
        <v>3</v>
      </c>
      <c r="Z499" s="7">
        <f t="shared" si="111"/>
        <v>0</v>
      </c>
      <c r="AA499" s="5">
        <f t="shared" si="112"/>
        <v>-1</v>
      </c>
      <c r="AB499" s="7">
        <f t="shared" si="113"/>
        <v>0</v>
      </c>
      <c r="AC499" s="7">
        <f t="shared" si="114"/>
        <v>0</v>
      </c>
      <c r="AD499" s="5">
        <f t="shared" si="115"/>
        <v>-1</v>
      </c>
      <c r="AI499" s="83" t="b">
        <f t="shared" si="119"/>
        <v>1</v>
      </c>
      <c r="AJ499" s="83" t="b">
        <f t="shared" si="120"/>
        <v>1</v>
      </c>
      <c r="AK499" s="83" t="b">
        <f t="shared" si="121"/>
        <v>0</v>
      </c>
      <c r="BT499" s="12"/>
      <c r="CA499" s="108"/>
    </row>
    <row r="500" spans="1:79" ht="15" hidden="1" customHeight="1" x14ac:dyDescent="0.35">
      <c r="A500" s="87">
        <v>44096</v>
      </c>
      <c r="B500" s="88" t="s">
        <v>17</v>
      </c>
      <c r="C500" s="74">
        <v>2311</v>
      </c>
      <c r="D500" s="74" t="s">
        <v>99</v>
      </c>
      <c r="E500" s="74">
        <v>228313</v>
      </c>
      <c r="F500" s="74" t="s">
        <v>96</v>
      </c>
      <c r="G500" s="74">
        <v>228312</v>
      </c>
      <c r="H500" s="74">
        <v>1</v>
      </c>
      <c r="I500" s="74" t="str">
        <f t="shared" si="109"/>
        <v>Matches old PSSE info</v>
      </c>
      <c r="J500" s="74"/>
      <c r="K500" s="72"/>
      <c r="L500" s="74">
        <v>650</v>
      </c>
      <c r="M500" s="74">
        <v>804</v>
      </c>
      <c r="N500" s="74">
        <v>925</v>
      </c>
      <c r="O500" s="74">
        <v>748</v>
      </c>
      <c r="P500" s="74">
        <v>906</v>
      </c>
      <c r="Q500" s="74">
        <v>1042</v>
      </c>
      <c r="R500" s="1"/>
      <c r="S500" s="68">
        <v>653</v>
      </c>
      <c r="T500" s="5">
        <v>796</v>
      </c>
      <c r="U500" s="5">
        <v>900</v>
      </c>
      <c r="V500" s="68">
        <v>752</v>
      </c>
      <c r="W500" s="5">
        <v>796</v>
      </c>
      <c r="X500" s="52">
        <v>916</v>
      </c>
      <c r="Y500" s="56">
        <f t="shared" si="110"/>
        <v>3</v>
      </c>
      <c r="Z500" s="5">
        <f t="shared" si="111"/>
        <v>-8</v>
      </c>
      <c r="AA500" s="5">
        <f t="shared" si="112"/>
        <v>-25</v>
      </c>
      <c r="AB500" s="7">
        <f t="shared" si="113"/>
        <v>4</v>
      </c>
      <c r="AC500" s="5">
        <f t="shared" si="114"/>
        <v>-110</v>
      </c>
      <c r="AD500" s="5">
        <f t="shared" si="115"/>
        <v>-126</v>
      </c>
      <c r="AI500" s="83" t="b">
        <f t="shared" si="119"/>
        <v>1</v>
      </c>
      <c r="AJ500" s="83" t="b">
        <f t="shared" si="120"/>
        <v>1</v>
      </c>
      <c r="AK500" s="83" t="b">
        <f t="shared" si="121"/>
        <v>0</v>
      </c>
      <c r="BT500" s="12"/>
      <c r="CA500" s="108"/>
    </row>
    <row r="501" spans="1:79" ht="15" hidden="1" customHeight="1" x14ac:dyDescent="0.35">
      <c r="A501" s="87">
        <v>44096</v>
      </c>
      <c r="B501" s="88" t="s">
        <v>17</v>
      </c>
      <c r="C501" s="74">
        <v>2312</v>
      </c>
      <c r="D501" s="74" t="s">
        <v>97</v>
      </c>
      <c r="E501" s="74">
        <v>228311</v>
      </c>
      <c r="F501" s="74" t="s">
        <v>96</v>
      </c>
      <c r="G501" s="74">
        <v>228312</v>
      </c>
      <c r="H501" s="74">
        <v>1</v>
      </c>
      <c r="I501" s="74" t="str">
        <f t="shared" si="109"/>
        <v>Matches old PSSE info</v>
      </c>
      <c r="J501" s="74"/>
      <c r="K501" s="72"/>
      <c r="L501" s="74">
        <v>551</v>
      </c>
      <c r="M501" s="74">
        <v>551</v>
      </c>
      <c r="N501" s="74">
        <v>634</v>
      </c>
      <c r="O501" s="74">
        <v>675</v>
      </c>
      <c r="P501" s="74">
        <v>675</v>
      </c>
      <c r="Q501" s="74">
        <v>776</v>
      </c>
      <c r="R501" s="1"/>
      <c r="S501" s="68">
        <v>653</v>
      </c>
      <c r="T501" s="68">
        <v>796</v>
      </c>
      <c r="U501" s="68">
        <v>900</v>
      </c>
      <c r="V501" s="68">
        <v>752</v>
      </c>
      <c r="W501" s="68">
        <v>796</v>
      </c>
      <c r="X501" s="70">
        <v>916</v>
      </c>
      <c r="Y501" s="56">
        <f t="shared" si="110"/>
        <v>102</v>
      </c>
      <c r="Z501" s="7">
        <f t="shared" si="111"/>
        <v>245</v>
      </c>
      <c r="AA501" s="7">
        <f t="shared" si="112"/>
        <v>266</v>
      </c>
      <c r="AB501" s="7">
        <f t="shared" si="113"/>
        <v>77</v>
      </c>
      <c r="AC501" s="7">
        <f t="shared" si="114"/>
        <v>121</v>
      </c>
      <c r="AD501" s="7">
        <f t="shared" si="115"/>
        <v>140</v>
      </c>
      <c r="AI501" s="83" t="b">
        <f t="shared" si="119"/>
        <v>1</v>
      </c>
      <c r="AJ501" s="83" t="b">
        <f t="shared" si="120"/>
        <v>1</v>
      </c>
      <c r="AK501" s="83" t="b">
        <f t="shared" si="121"/>
        <v>0</v>
      </c>
      <c r="BT501" s="12"/>
      <c r="CA501" s="108"/>
    </row>
    <row r="502" spans="1:79" ht="15" hidden="1" customHeight="1" x14ac:dyDescent="0.35">
      <c r="A502" s="87">
        <v>44096</v>
      </c>
      <c r="B502" s="88" t="s">
        <v>17</v>
      </c>
      <c r="C502" s="74">
        <v>2313</v>
      </c>
      <c r="D502" s="74" t="s">
        <v>97</v>
      </c>
      <c r="E502" s="74">
        <v>228311</v>
      </c>
      <c r="F502" s="74" t="s">
        <v>89</v>
      </c>
      <c r="G502" s="74">
        <v>228310</v>
      </c>
      <c r="H502" s="74">
        <v>1</v>
      </c>
      <c r="I502" s="74" t="str">
        <f t="shared" si="109"/>
        <v>Matches old PSSE info</v>
      </c>
      <c r="J502" s="74"/>
      <c r="K502" s="72"/>
      <c r="L502" s="74">
        <v>650</v>
      </c>
      <c r="M502" s="74">
        <v>799</v>
      </c>
      <c r="N502" s="74">
        <v>919</v>
      </c>
      <c r="O502" s="74">
        <v>748</v>
      </c>
      <c r="P502" s="74">
        <v>892</v>
      </c>
      <c r="Q502" s="74">
        <v>1025</v>
      </c>
      <c r="R502" s="1"/>
      <c r="S502" s="68">
        <v>653</v>
      </c>
      <c r="T502" s="5">
        <v>796</v>
      </c>
      <c r="U502" s="5">
        <v>900</v>
      </c>
      <c r="V502" s="7">
        <v>748</v>
      </c>
      <c r="W502" s="5">
        <v>796</v>
      </c>
      <c r="X502" s="52">
        <v>916</v>
      </c>
      <c r="Y502" s="56">
        <f t="shared" si="110"/>
        <v>3</v>
      </c>
      <c r="Z502" s="5">
        <f t="shared" si="111"/>
        <v>-3</v>
      </c>
      <c r="AA502" s="5">
        <f t="shared" si="112"/>
        <v>-19</v>
      </c>
      <c r="AB502" s="7">
        <f t="shared" si="113"/>
        <v>0</v>
      </c>
      <c r="AC502" s="5">
        <f t="shared" si="114"/>
        <v>-96</v>
      </c>
      <c r="AD502" s="5">
        <f t="shared" si="115"/>
        <v>-109</v>
      </c>
      <c r="AI502" s="83" t="b">
        <f t="shared" si="119"/>
        <v>1</v>
      </c>
      <c r="AJ502" s="83" t="b">
        <f t="shared" si="120"/>
        <v>1</v>
      </c>
      <c r="AK502" s="83" t="b">
        <f t="shared" si="121"/>
        <v>0</v>
      </c>
      <c r="BT502" s="12"/>
      <c r="CA502" s="108"/>
    </row>
    <row r="503" spans="1:79" ht="15" hidden="1" customHeight="1" x14ac:dyDescent="0.35">
      <c r="A503" s="87">
        <v>44096</v>
      </c>
      <c r="B503" s="88" t="s">
        <v>17</v>
      </c>
      <c r="C503" s="74">
        <v>2314</v>
      </c>
      <c r="D503" s="74" t="s">
        <v>98</v>
      </c>
      <c r="E503" s="74">
        <v>228002</v>
      </c>
      <c r="F503" s="74" t="s">
        <v>91</v>
      </c>
      <c r="G503" s="74">
        <v>228207</v>
      </c>
      <c r="H503" s="74">
        <v>1</v>
      </c>
      <c r="I503" s="74" t="str">
        <f t="shared" si="109"/>
        <v>Matches old PSSE info</v>
      </c>
      <c r="J503" s="74"/>
      <c r="K503" s="72"/>
      <c r="L503" s="74">
        <v>650</v>
      </c>
      <c r="M503" s="74">
        <v>799</v>
      </c>
      <c r="N503" s="74">
        <v>919</v>
      </c>
      <c r="O503" s="74">
        <v>748</v>
      </c>
      <c r="P503" s="74">
        <v>892</v>
      </c>
      <c r="Q503" s="74">
        <v>1025</v>
      </c>
      <c r="R503" s="1"/>
      <c r="S503" s="68">
        <v>653</v>
      </c>
      <c r="T503" s="5">
        <v>796</v>
      </c>
      <c r="U503" s="5">
        <v>900</v>
      </c>
      <c r="V503" s="7">
        <v>748</v>
      </c>
      <c r="W503" s="5">
        <v>796</v>
      </c>
      <c r="X503" s="52">
        <v>916</v>
      </c>
      <c r="Y503" s="56">
        <f t="shared" si="110"/>
        <v>3</v>
      </c>
      <c r="Z503" s="5">
        <f t="shared" si="111"/>
        <v>-3</v>
      </c>
      <c r="AA503" s="5">
        <f t="shared" si="112"/>
        <v>-19</v>
      </c>
      <c r="AB503" s="7">
        <f t="shared" si="113"/>
        <v>0</v>
      </c>
      <c r="AC503" s="5">
        <f t="shared" si="114"/>
        <v>-96</v>
      </c>
      <c r="AD503" s="5">
        <f t="shared" si="115"/>
        <v>-109</v>
      </c>
      <c r="AI503" s="83" t="b">
        <f t="shared" si="119"/>
        <v>1</v>
      </c>
      <c r="AJ503" s="83" t="b">
        <f t="shared" si="120"/>
        <v>1</v>
      </c>
      <c r="AK503" s="83" t="b">
        <f t="shared" si="121"/>
        <v>0</v>
      </c>
      <c r="BT503" s="12"/>
      <c r="CA503" s="108"/>
    </row>
    <row r="504" spans="1:79" ht="15" hidden="1" customHeight="1" x14ac:dyDescent="0.35">
      <c r="A504" s="87">
        <v>44096</v>
      </c>
      <c r="B504" s="88" t="s">
        <v>17</v>
      </c>
      <c r="C504" s="74">
        <v>2315</v>
      </c>
      <c r="D504" s="74" t="s">
        <v>22</v>
      </c>
      <c r="E504" s="74">
        <v>228401</v>
      </c>
      <c r="F504" s="74" t="s">
        <v>99</v>
      </c>
      <c r="G504" s="74">
        <v>228313</v>
      </c>
      <c r="H504" s="74">
        <v>1</v>
      </c>
      <c r="I504" s="74" t="str">
        <f t="shared" si="109"/>
        <v>Matches old PSSE info</v>
      </c>
      <c r="J504" s="74"/>
      <c r="K504" s="72"/>
      <c r="L504" s="74">
        <v>650</v>
      </c>
      <c r="M504" s="74">
        <v>804</v>
      </c>
      <c r="N504" s="74">
        <v>925</v>
      </c>
      <c r="O504" s="74">
        <v>748</v>
      </c>
      <c r="P504" s="74">
        <v>906</v>
      </c>
      <c r="Q504" s="74">
        <v>1042</v>
      </c>
      <c r="R504" s="1"/>
      <c r="S504" s="68">
        <v>653</v>
      </c>
      <c r="T504" s="5">
        <v>796</v>
      </c>
      <c r="U504" s="5">
        <v>900</v>
      </c>
      <c r="V504" s="68">
        <v>752</v>
      </c>
      <c r="W504" s="5">
        <v>796</v>
      </c>
      <c r="X504" s="52">
        <v>916</v>
      </c>
      <c r="Y504" s="56">
        <f t="shared" si="110"/>
        <v>3</v>
      </c>
      <c r="Z504" s="5">
        <f t="shared" si="111"/>
        <v>-8</v>
      </c>
      <c r="AA504" s="5">
        <f t="shared" si="112"/>
        <v>-25</v>
      </c>
      <c r="AB504" s="7">
        <f t="shared" si="113"/>
        <v>4</v>
      </c>
      <c r="AC504" s="5">
        <f t="shared" si="114"/>
        <v>-110</v>
      </c>
      <c r="AD504" s="5">
        <f t="shared" si="115"/>
        <v>-126</v>
      </c>
      <c r="AI504" s="83" t="b">
        <f t="shared" si="119"/>
        <v>1</v>
      </c>
      <c r="AJ504" s="83" t="b">
        <f t="shared" si="120"/>
        <v>1</v>
      </c>
      <c r="AK504" s="83" t="b">
        <f t="shared" si="121"/>
        <v>0</v>
      </c>
      <c r="BT504" s="12"/>
      <c r="CA504" s="108"/>
    </row>
    <row r="505" spans="1:79" ht="15" hidden="1" customHeight="1" x14ac:dyDescent="0.35">
      <c r="A505" s="87">
        <v>44096</v>
      </c>
      <c r="B505" s="88" t="s">
        <v>17</v>
      </c>
      <c r="C505" s="74">
        <v>2316</v>
      </c>
      <c r="D505" s="74" t="s">
        <v>22</v>
      </c>
      <c r="E505" s="74">
        <v>228401</v>
      </c>
      <c r="F505" s="74" t="s">
        <v>24</v>
      </c>
      <c r="G505" s="74">
        <v>228402</v>
      </c>
      <c r="H505" s="74">
        <v>1</v>
      </c>
      <c r="I505" s="74" t="str">
        <f t="shared" si="109"/>
        <v>Matches old PSSE info</v>
      </c>
      <c r="J505" s="74"/>
      <c r="K505" s="72"/>
      <c r="L505" s="74">
        <v>364</v>
      </c>
      <c r="M505" s="74">
        <v>446</v>
      </c>
      <c r="N505" s="74">
        <v>513</v>
      </c>
      <c r="O505" s="74">
        <v>467</v>
      </c>
      <c r="P505" s="74">
        <v>528</v>
      </c>
      <c r="Q505" s="74">
        <v>607</v>
      </c>
      <c r="R505" s="1"/>
      <c r="S505" s="5">
        <v>331</v>
      </c>
      <c r="T505" s="7">
        <v>446</v>
      </c>
      <c r="U505" s="5">
        <v>480</v>
      </c>
      <c r="V505" s="5">
        <v>408</v>
      </c>
      <c r="W505" s="7">
        <v>528</v>
      </c>
      <c r="X505" s="52">
        <v>571</v>
      </c>
      <c r="Y505" s="80">
        <f t="shared" si="110"/>
        <v>-33</v>
      </c>
      <c r="Z505" s="7">
        <f t="shared" si="111"/>
        <v>0</v>
      </c>
      <c r="AA505" s="5">
        <f t="shared" si="112"/>
        <v>-33</v>
      </c>
      <c r="AB505" s="5">
        <f t="shared" si="113"/>
        <v>-59</v>
      </c>
      <c r="AC505" s="7">
        <f t="shared" si="114"/>
        <v>0</v>
      </c>
      <c r="AD505" s="5">
        <f t="shared" si="115"/>
        <v>-36</v>
      </c>
      <c r="AI505" s="83" t="b">
        <f t="shared" si="119"/>
        <v>1</v>
      </c>
      <c r="AJ505" s="83" t="b">
        <f t="shared" si="120"/>
        <v>1</v>
      </c>
      <c r="AK505" s="83" t="b">
        <f t="shared" si="121"/>
        <v>0</v>
      </c>
      <c r="BT505" s="12"/>
      <c r="CA505" s="108"/>
    </row>
    <row r="506" spans="1:79" ht="15" hidden="1" customHeight="1" x14ac:dyDescent="0.35">
      <c r="A506" s="87">
        <v>44096</v>
      </c>
      <c r="B506" s="88" t="s">
        <v>17</v>
      </c>
      <c r="C506" s="74">
        <v>2317</v>
      </c>
      <c r="D506" s="74" t="s">
        <v>21</v>
      </c>
      <c r="E506" s="74">
        <v>227900</v>
      </c>
      <c r="F506" s="74" t="s">
        <v>25</v>
      </c>
      <c r="G506" s="74">
        <v>227955</v>
      </c>
      <c r="H506" s="74">
        <v>1</v>
      </c>
      <c r="I506" s="74" t="str">
        <f t="shared" si="109"/>
        <v>Matches old PSSE info</v>
      </c>
      <c r="J506" s="74"/>
      <c r="K506" s="72"/>
      <c r="L506" s="74">
        <v>650</v>
      </c>
      <c r="M506" s="74">
        <v>804</v>
      </c>
      <c r="N506" s="74">
        <v>925</v>
      </c>
      <c r="O506" s="74">
        <v>748</v>
      </c>
      <c r="P506" s="74">
        <v>906</v>
      </c>
      <c r="Q506" s="74">
        <v>1042</v>
      </c>
      <c r="R506" s="1"/>
      <c r="S506" s="7">
        <v>650</v>
      </c>
      <c r="T506" s="5">
        <v>799</v>
      </c>
      <c r="U506" s="5">
        <v>919</v>
      </c>
      <c r="V506" s="7">
        <v>748</v>
      </c>
      <c r="W506" s="5">
        <v>891</v>
      </c>
      <c r="X506" s="52">
        <v>1025</v>
      </c>
      <c r="Y506" s="56">
        <f t="shared" si="110"/>
        <v>0</v>
      </c>
      <c r="Z506" s="5">
        <f t="shared" si="111"/>
        <v>-5</v>
      </c>
      <c r="AA506" s="5">
        <f t="shared" si="112"/>
        <v>-6</v>
      </c>
      <c r="AB506" s="7">
        <f t="shared" si="113"/>
        <v>0</v>
      </c>
      <c r="AC506" s="5">
        <f t="shared" si="114"/>
        <v>-15</v>
      </c>
      <c r="AD506" s="5">
        <f t="shared" si="115"/>
        <v>-17</v>
      </c>
      <c r="AI506" s="83" t="b">
        <f t="shared" si="119"/>
        <v>1</v>
      </c>
      <c r="AJ506" s="83" t="b">
        <f t="shared" si="120"/>
        <v>1</v>
      </c>
      <c r="AK506" s="83" t="b">
        <f t="shared" si="121"/>
        <v>0</v>
      </c>
      <c r="BT506" s="12"/>
      <c r="CA506" s="108"/>
    </row>
    <row r="507" spans="1:79" ht="15" hidden="1" customHeight="1" x14ac:dyDescent="0.35">
      <c r="A507" s="87">
        <v>44224</v>
      </c>
      <c r="B507" s="88" t="s">
        <v>17</v>
      </c>
      <c r="C507" s="74">
        <v>2318</v>
      </c>
      <c r="D507" s="73" t="s">
        <v>25</v>
      </c>
      <c r="E507" s="74">
        <v>227955</v>
      </c>
      <c r="F507" s="74" t="s">
        <v>400</v>
      </c>
      <c r="G507" s="74">
        <v>206302</v>
      </c>
      <c r="H507" s="74">
        <v>1</v>
      </c>
      <c r="I507" s="74" t="str">
        <f t="shared" si="109"/>
        <v>New Update</v>
      </c>
      <c r="J507" s="74"/>
      <c r="K507" s="72"/>
      <c r="L507" s="74">
        <v>650</v>
      </c>
      <c r="M507" s="74">
        <v>799</v>
      </c>
      <c r="N507" s="74">
        <v>919</v>
      </c>
      <c r="O507" s="74">
        <v>748</v>
      </c>
      <c r="P507" s="74">
        <v>892</v>
      </c>
      <c r="Q507" s="74">
        <v>1025</v>
      </c>
      <c r="R507" s="1"/>
      <c r="S507" s="68">
        <v>653</v>
      </c>
      <c r="T507" s="7">
        <v>799</v>
      </c>
      <c r="U507" s="5">
        <v>900</v>
      </c>
      <c r="V507" s="7">
        <v>748</v>
      </c>
      <c r="W507" s="5">
        <v>891</v>
      </c>
      <c r="X507" s="52">
        <v>1016</v>
      </c>
      <c r="Y507" s="56">
        <f t="shared" si="110"/>
        <v>3</v>
      </c>
      <c r="Z507" s="7">
        <f t="shared" si="111"/>
        <v>0</v>
      </c>
      <c r="AA507" s="5">
        <f t="shared" si="112"/>
        <v>-19</v>
      </c>
      <c r="AB507" s="7">
        <f t="shared" si="113"/>
        <v>0</v>
      </c>
      <c r="AC507" s="5">
        <f t="shared" si="114"/>
        <v>-1</v>
      </c>
      <c r="AD507" s="5">
        <f t="shared" si="115"/>
        <v>-9</v>
      </c>
      <c r="AI507" s="83" t="b">
        <f t="shared" si="119"/>
        <v>1</v>
      </c>
      <c r="AJ507" s="83" t="b">
        <f t="shared" si="120"/>
        <v>1</v>
      </c>
      <c r="AK507" s="83" t="b">
        <f t="shared" si="121"/>
        <v>0</v>
      </c>
      <c r="BT507" s="12"/>
      <c r="CA507" s="108"/>
    </row>
    <row r="508" spans="1:79" ht="15" hidden="1" customHeight="1" x14ac:dyDescent="0.35">
      <c r="A508" s="87">
        <v>44096</v>
      </c>
      <c r="B508" s="88" t="s">
        <v>17</v>
      </c>
      <c r="C508" s="74">
        <v>2319</v>
      </c>
      <c r="D508" s="74" t="s">
        <v>22</v>
      </c>
      <c r="E508" s="74">
        <v>228401</v>
      </c>
      <c r="F508" s="74" t="s">
        <v>111</v>
      </c>
      <c r="G508" s="74">
        <v>228650</v>
      </c>
      <c r="H508" s="74">
        <v>1</v>
      </c>
      <c r="I508" s="74" t="str">
        <f t="shared" si="109"/>
        <v>Matches old PSSE info</v>
      </c>
      <c r="J508" s="74"/>
      <c r="K508" s="72"/>
      <c r="L508" s="74">
        <v>916</v>
      </c>
      <c r="M508" s="74">
        <v>1035</v>
      </c>
      <c r="N508" s="74">
        <v>1191</v>
      </c>
      <c r="O508" s="74">
        <v>1067</v>
      </c>
      <c r="P508" s="74">
        <v>1171</v>
      </c>
      <c r="Q508" s="74">
        <v>1346</v>
      </c>
      <c r="R508" s="1"/>
      <c r="S508" s="7">
        <v>916</v>
      </c>
      <c r="T508" s="7">
        <v>1035</v>
      </c>
      <c r="U508" s="7">
        <v>1191</v>
      </c>
      <c r="V508" s="7">
        <v>1067</v>
      </c>
      <c r="W508" s="7">
        <v>1171</v>
      </c>
      <c r="X508" s="49">
        <v>1346</v>
      </c>
      <c r="Y508" s="56">
        <f t="shared" si="110"/>
        <v>0</v>
      </c>
      <c r="Z508" s="7">
        <f t="shared" si="111"/>
        <v>0</v>
      </c>
      <c r="AA508" s="7">
        <f t="shared" si="112"/>
        <v>0</v>
      </c>
      <c r="AB508" s="7">
        <f t="shared" si="113"/>
        <v>0</v>
      </c>
      <c r="AC508" s="7">
        <f t="shared" si="114"/>
        <v>0</v>
      </c>
      <c r="AD508" s="7">
        <f t="shared" si="115"/>
        <v>0</v>
      </c>
      <c r="AI508" s="83" t="b">
        <f t="shared" si="119"/>
        <v>1</v>
      </c>
      <c r="AJ508" s="83" t="b">
        <f t="shared" si="120"/>
        <v>1</v>
      </c>
      <c r="AK508" s="83" t="b">
        <f t="shared" si="121"/>
        <v>0</v>
      </c>
      <c r="BT508" s="12"/>
      <c r="CA508" s="108"/>
    </row>
    <row r="509" spans="1:79" ht="15" hidden="1" customHeight="1" x14ac:dyDescent="0.35">
      <c r="A509" s="87">
        <v>44096</v>
      </c>
      <c r="B509" s="88" t="s">
        <v>17</v>
      </c>
      <c r="C509" s="74">
        <v>2320</v>
      </c>
      <c r="D509" s="74" t="s">
        <v>22</v>
      </c>
      <c r="E509" s="74">
        <v>228401</v>
      </c>
      <c r="F509" s="74" t="s">
        <v>100</v>
      </c>
      <c r="G509" s="74">
        <v>219762</v>
      </c>
      <c r="H509" s="74">
        <v>1</v>
      </c>
      <c r="I509" s="74" t="str">
        <f t="shared" si="109"/>
        <v>Matches old PSSE info</v>
      </c>
      <c r="J509" s="74"/>
      <c r="K509" s="72"/>
      <c r="L509" s="74">
        <v>1298</v>
      </c>
      <c r="M509" s="74">
        <v>1553</v>
      </c>
      <c r="N509" s="74">
        <v>1786</v>
      </c>
      <c r="O509" s="74">
        <v>1495</v>
      </c>
      <c r="P509" s="74">
        <v>1756</v>
      </c>
      <c r="Q509" s="74">
        <v>2020</v>
      </c>
      <c r="R509" s="1"/>
      <c r="S509" s="5">
        <v>1199</v>
      </c>
      <c r="T509" s="5">
        <v>1504</v>
      </c>
      <c r="U509" s="5">
        <v>1730</v>
      </c>
      <c r="V509" s="5">
        <v>1421</v>
      </c>
      <c r="W509" s="5">
        <v>1694</v>
      </c>
      <c r="X509" s="52">
        <v>1948</v>
      </c>
      <c r="Y509" s="80">
        <f t="shared" si="110"/>
        <v>-99</v>
      </c>
      <c r="Z509" s="5">
        <f t="shared" si="111"/>
        <v>-49</v>
      </c>
      <c r="AA509" s="5">
        <f t="shared" si="112"/>
        <v>-56</v>
      </c>
      <c r="AB509" s="5">
        <f t="shared" si="113"/>
        <v>-74</v>
      </c>
      <c r="AC509" s="5">
        <f t="shared" si="114"/>
        <v>-62</v>
      </c>
      <c r="AD509" s="5">
        <f t="shared" si="115"/>
        <v>-72</v>
      </c>
      <c r="AI509" s="83" t="b">
        <f t="shared" si="119"/>
        <v>1</v>
      </c>
      <c r="AJ509" s="83" t="b">
        <f t="shared" si="120"/>
        <v>1</v>
      </c>
      <c r="AK509" s="83" t="b">
        <f t="shared" si="121"/>
        <v>0</v>
      </c>
      <c r="BT509" s="12"/>
      <c r="CA509" s="108"/>
    </row>
    <row r="510" spans="1:79" ht="15" hidden="1" customHeight="1" x14ac:dyDescent="0.35">
      <c r="A510" s="87">
        <v>44148</v>
      </c>
      <c r="B510" s="88" t="s">
        <v>17</v>
      </c>
      <c r="C510" s="74">
        <v>2321</v>
      </c>
      <c r="D510" s="74" t="s">
        <v>98</v>
      </c>
      <c r="E510" s="74">
        <v>228002</v>
      </c>
      <c r="F510" s="74" t="s">
        <v>21</v>
      </c>
      <c r="G510" s="74">
        <v>227900</v>
      </c>
      <c r="H510" s="74">
        <v>1</v>
      </c>
      <c r="I510" s="74" t="str">
        <f t="shared" si="109"/>
        <v>Matches old PSSE info</v>
      </c>
      <c r="J510" s="74"/>
      <c r="K510" s="72"/>
      <c r="L510" s="74">
        <v>653</v>
      </c>
      <c r="M510" s="74">
        <v>808</v>
      </c>
      <c r="N510" s="74">
        <v>900</v>
      </c>
      <c r="O510" s="74">
        <v>752</v>
      </c>
      <c r="P510" s="74">
        <v>889</v>
      </c>
      <c r="Q510" s="74">
        <v>933</v>
      </c>
      <c r="R510" s="1"/>
      <c r="S510" s="7">
        <v>653</v>
      </c>
      <c r="T510" s="5">
        <v>799</v>
      </c>
      <c r="U510" s="7">
        <v>900</v>
      </c>
      <c r="V510" s="5">
        <v>748</v>
      </c>
      <c r="W510" s="7">
        <v>889</v>
      </c>
      <c r="X510" s="49">
        <v>933</v>
      </c>
      <c r="Y510" s="56">
        <f t="shared" si="110"/>
        <v>0</v>
      </c>
      <c r="Z510" s="5">
        <f t="shared" si="111"/>
        <v>-9</v>
      </c>
      <c r="AA510" s="7">
        <f t="shared" si="112"/>
        <v>0</v>
      </c>
      <c r="AB510" s="5">
        <f t="shared" si="113"/>
        <v>-4</v>
      </c>
      <c r="AC510" s="7">
        <f t="shared" si="114"/>
        <v>0</v>
      </c>
      <c r="AD510" s="7">
        <f t="shared" si="115"/>
        <v>0</v>
      </c>
      <c r="AI510" s="83" t="b">
        <f t="shared" si="119"/>
        <v>1</v>
      </c>
      <c r="AJ510" s="83" t="b">
        <f t="shared" si="120"/>
        <v>1</v>
      </c>
      <c r="AK510" s="83" t="b">
        <f t="shared" si="121"/>
        <v>0</v>
      </c>
      <c r="BT510" s="12"/>
      <c r="CA510" s="108"/>
    </row>
    <row r="511" spans="1:79" ht="15" hidden="1" customHeight="1" x14ac:dyDescent="0.35">
      <c r="A511" s="87">
        <v>44224</v>
      </c>
      <c r="B511" s="88" t="s">
        <v>17</v>
      </c>
      <c r="C511" s="74">
        <v>5021</v>
      </c>
      <c r="D511" s="73" t="s">
        <v>401</v>
      </c>
      <c r="E511" s="74">
        <v>200063</v>
      </c>
      <c r="F511" s="74" t="s">
        <v>402</v>
      </c>
      <c r="G511" s="74">
        <v>200014</v>
      </c>
      <c r="H511" s="74">
        <v>1</v>
      </c>
      <c r="I511" s="74" t="str">
        <f t="shared" si="109"/>
        <v>New Update</v>
      </c>
      <c r="J511" s="74"/>
      <c r="K511" s="72"/>
      <c r="L511" s="74">
        <v>2701</v>
      </c>
      <c r="M511" s="74">
        <v>3013</v>
      </c>
      <c r="N511" s="74">
        <v>3465</v>
      </c>
      <c r="O511" s="74">
        <v>2909</v>
      </c>
      <c r="P511" s="74">
        <v>3247</v>
      </c>
      <c r="Q511" s="74">
        <v>3734</v>
      </c>
      <c r="R511" s="1"/>
      <c r="S511" s="5">
        <v>2258</v>
      </c>
      <c r="T511" s="5">
        <v>2598</v>
      </c>
      <c r="U511" s="5">
        <v>2987</v>
      </c>
      <c r="V511" s="5">
        <v>2598</v>
      </c>
      <c r="W511" s="5">
        <v>2598</v>
      </c>
      <c r="X511" s="52">
        <v>2987</v>
      </c>
      <c r="Y511" s="80">
        <f t="shared" si="110"/>
        <v>-443</v>
      </c>
      <c r="Z511" s="5">
        <f t="shared" si="111"/>
        <v>-415</v>
      </c>
      <c r="AA511" s="5">
        <f t="shared" si="112"/>
        <v>-478</v>
      </c>
      <c r="AB511" s="5">
        <f t="shared" si="113"/>
        <v>-311</v>
      </c>
      <c r="AC511" s="5">
        <f t="shared" si="114"/>
        <v>-649</v>
      </c>
      <c r="AD511" s="5">
        <f t="shared" si="115"/>
        <v>-747</v>
      </c>
      <c r="AI511" s="83" t="b">
        <f t="shared" si="119"/>
        <v>1</v>
      </c>
      <c r="AJ511" s="83" t="b">
        <f t="shared" si="120"/>
        <v>1</v>
      </c>
      <c r="AK511" s="83" t="b">
        <f t="shared" si="121"/>
        <v>0</v>
      </c>
      <c r="BT511" s="12"/>
      <c r="CA511" s="108"/>
    </row>
    <row r="512" spans="1:79" ht="15" hidden="1" customHeight="1" x14ac:dyDescent="0.35">
      <c r="A512" s="87">
        <v>44224</v>
      </c>
      <c r="B512" s="88" t="s">
        <v>17</v>
      </c>
      <c r="C512" s="74">
        <v>5039</v>
      </c>
      <c r="D512" s="73" t="s">
        <v>98</v>
      </c>
      <c r="E512" s="74">
        <v>200063</v>
      </c>
      <c r="F512" s="74" t="s">
        <v>95</v>
      </c>
      <c r="G512" s="74">
        <v>200012</v>
      </c>
      <c r="H512" s="74">
        <v>1</v>
      </c>
      <c r="I512" s="74" t="str">
        <f t="shared" si="109"/>
        <v>New Update</v>
      </c>
      <c r="J512" s="74"/>
      <c r="K512" s="72"/>
      <c r="L512" s="74">
        <v>2986</v>
      </c>
      <c r="M512" s="74">
        <v>3377</v>
      </c>
      <c r="N512" s="74">
        <v>3884</v>
      </c>
      <c r="O512" s="74">
        <v>3481</v>
      </c>
      <c r="P512" s="74">
        <v>3819</v>
      </c>
      <c r="Q512" s="74">
        <v>4392</v>
      </c>
      <c r="R512" s="1"/>
      <c r="S512" s="5">
        <v>2258</v>
      </c>
      <c r="T512" s="5">
        <v>2598</v>
      </c>
      <c r="U512" s="5">
        <v>2987</v>
      </c>
      <c r="V512" s="5">
        <v>2598</v>
      </c>
      <c r="W512" s="5">
        <v>2598</v>
      </c>
      <c r="X512" s="52">
        <v>2987</v>
      </c>
      <c r="Y512" s="80">
        <f t="shared" si="110"/>
        <v>-728</v>
      </c>
      <c r="Z512" s="5">
        <f t="shared" si="111"/>
        <v>-779</v>
      </c>
      <c r="AA512" s="5">
        <f t="shared" si="112"/>
        <v>-897</v>
      </c>
      <c r="AB512" s="5">
        <f t="shared" si="113"/>
        <v>-883</v>
      </c>
      <c r="AC512" s="5">
        <f t="shared" si="114"/>
        <v>-1221</v>
      </c>
      <c r="AD512" s="5">
        <f t="shared" si="115"/>
        <v>-1405</v>
      </c>
      <c r="AI512" s="83" t="b">
        <f t="shared" si="119"/>
        <v>1</v>
      </c>
      <c r="AJ512" s="83" t="b">
        <f t="shared" si="120"/>
        <v>1</v>
      </c>
      <c r="AK512" s="83" t="b">
        <f t="shared" si="121"/>
        <v>0</v>
      </c>
      <c r="BT512" s="12"/>
      <c r="CA512" s="108"/>
    </row>
    <row r="513" spans="1:79" ht="15" hidden="1" customHeight="1" x14ac:dyDescent="0.35">
      <c r="A513" s="91">
        <v>44200</v>
      </c>
      <c r="B513" s="88" t="s">
        <v>17</v>
      </c>
      <c r="C513" s="74" t="s">
        <v>207</v>
      </c>
      <c r="D513" s="74" t="s">
        <v>242</v>
      </c>
      <c r="E513" s="74">
        <v>228110</v>
      </c>
      <c r="F513" s="74" t="s">
        <v>243</v>
      </c>
      <c r="G513" s="74">
        <v>228111</v>
      </c>
      <c r="H513" s="74">
        <v>1</v>
      </c>
      <c r="I513" s="74" t="str">
        <f t="shared" si="109"/>
        <v>Matches old PSSE info</v>
      </c>
      <c r="J513" s="74"/>
      <c r="K513" s="72"/>
      <c r="L513" s="74">
        <v>198</v>
      </c>
      <c r="M513" s="74">
        <v>218</v>
      </c>
      <c r="N513" s="74">
        <v>238</v>
      </c>
      <c r="O513" s="74">
        <v>244</v>
      </c>
      <c r="P513" s="74">
        <v>280</v>
      </c>
      <c r="Q513" s="74">
        <v>305</v>
      </c>
      <c r="R513" s="1">
        <v>280</v>
      </c>
      <c r="S513" s="5">
        <v>150</v>
      </c>
      <c r="T513" s="68">
        <v>219</v>
      </c>
      <c r="U513" s="7">
        <v>238</v>
      </c>
      <c r="V513" s="5">
        <v>208</v>
      </c>
      <c r="W513" s="7">
        <v>280</v>
      </c>
      <c r="X513" s="49">
        <v>305</v>
      </c>
      <c r="Y513" s="80">
        <f t="shared" si="110"/>
        <v>-48</v>
      </c>
      <c r="Z513" s="7">
        <f t="shared" si="111"/>
        <v>1</v>
      </c>
      <c r="AA513" s="7">
        <f t="shared" si="112"/>
        <v>0</v>
      </c>
      <c r="AB513" s="5">
        <f t="shared" si="113"/>
        <v>-36</v>
      </c>
      <c r="AC513" s="7">
        <f t="shared" si="114"/>
        <v>0</v>
      </c>
      <c r="AD513" s="7">
        <f t="shared" si="115"/>
        <v>0</v>
      </c>
      <c r="AI513" s="83" t="b">
        <f t="shared" si="119"/>
        <v>1</v>
      </c>
      <c r="AJ513" s="83" t="b">
        <f t="shared" si="120"/>
        <v>1</v>
      </c>
      <c r="AK513" s="83" t="b">
        <f t="shared" si="121"/>
        <v>0</v>
      </c>
      <c r="BT513" s="12"/>
      <c r="CA513" s="108"/>
    </row>
    <row r="514" spans="1:79" ht="15" hidden="1" customHeight="1" x14ac:dyDescent="0.35">
      <c r="A514" s="91">
        <v>44200</v>
      </c>
      <c r="B514" s="88" t="s">
        <v>17</v>
      </c>
      <c r="C514" s="74" t="s">
        <v>208</v>
      </c>
      <c r="D514" s="74" t="s">
        <v>243</v>
      </c>
      <c r="E514" s="74">
        <v>228111</v>
      </c>
      <c r="F514" s="74" t="s">
        <v>244</v>
      </c>
      <c r="G514" s="74">
        <v>228107</v>
      </c>
      <c r="H514" s="74">
        <v>1</v>
      </c>
      <c r="I514" s="74" t="str">
        <f t="shared" si="109"/>
        <v>Matches old PSSE info</v>
      </c>
      <c r="J514" s="74"/>
      <c r="K514" s="72"/>
      <c r="L514" s="74">
        <v>245</v>
      </c>
      <c r="M514" s="74">
        <v>315</v>
      </c>
      <c r="N514" s="74">
        <v>362</v>
      </c>
      <c r="O514" s="74">
        <v>283</v>
      </c>
      <c r="P514" s="74">
        <v>355</v>
      </c>
      <c r="Q514" s="74">
        <v>408</v>
      </c>
      <c r="R514" s="1"/>
      <c r="S514" s="68">
        <v>246</v>
      </c>
      <c r="T514" s="7">
        <v>315</v>
      </c>
      <c r="U514" s="5">
        <v>337</v>
      </c>
      <c r="V514" s="7">
        <v>283</v>
      </c>
      <c r="W514" s="7">
        <v>355</v>
      </c>
      <c r="X514" s="52">
        <v>381</v>
      </c>
      <c r="Y514" s="56">
        <f t="shared" si="110"/>
        <v>1</v>
      </c>
      <c r="Z514" s="7">
        <f t="shared" si="111"/>
        <v>0</v>
      </c>
      <c r="AA514" s="5">
        <f t="shared" si="112"/>
        <v>-25</v>
      </c>
      <c r="AB514" s="7">
        <f t="shared" si="113"/>
        <v>0</v>
      </c>
      <c r="AC514" s="7">
        <f t="shared" si="114"/>
        <v>0</v>
      </c>
      <c r="AD514" s="5">
        <f t="shared" si="115"/>
        <v>-27</v>
      </c>
      <c r="AI514" s="83" t="b">
        <f t="shared" si="119"/>
        <v>1</v>
      </c>
      <c r="AJ514" s="83" t="b">
        <f t="shared" si="120"/>
        <v>1</v>
      </c>
      <c r="AK514" s="83" t="b">
        <f t="shared" si="121"/>
        <v>0</v>
      </c>
      <c r="BT514" s="12"/>
      <c r="CA514" s="108"/>
    </row>
    <row r="515" spans="1:79" ht="15" hidden="1" customHeight="1" x14ac:dyDescent="0.35">
      <c r="A515" s="87">
        <v>44096</v>
      </c>
      <c r="B515" s="88" t="s">
        <v>17</v>
      </c>
      <c r="C515" s="74" t="s">
        <v>34</v>
      </c>
      <c r="D515" s="74" t="s">
        <v>18</v>
      </c>
      <c r="E515" s="74">
        <v>228110</v>
      </c>
      <c r="F515" s="74" t="s">
        <v>35</v>
      </c>
      <c r="G515" s="74">
        <v>227905</v>
      </c>
      <c r="H515" s="74">
        <v>1</v>
      </c>
      <c r="I515" s="74" t="str">
        <f t="shared" si="109"/>
        <v>Matches old PSSE info</v>
      </c>
      <c r="J515" s="74"/>
      <c r="K515" s="72"/>
      <c r="L515" s="74">
        <v>218</v>
      </c>
      <c r="M515" s="74">
        <v>306</v>
      </c>
      <c r="N515" s="74">
        <v>352</v>
      </c>
      <c r="O515" s="74">
        <v>280</v>
      </c>
      <c r="P515" s="74">
        <v>348</v>
      </c>
      <c r="Q515" s="74">
        <v>400</v>
      </c>
      <c r="R515" s="1"/>
      <c r="S515" s="68">
        <v>237</v>
      </c>
      <c r="T515" s="7">
        <v>306</v>
      </c>
      <c r="U515" s="7">
        <v>352</v>
      </c>
      <c r="V515" s="5">
        <v>276</v>
      </c>
      <c r="W515" s="7">
        <v>348</v>
      </c>
      <c r="X515" s="49">
        <v>400</v>
      </c>
      <c r="Y515" s="56">
        <f t="shared" si="110"/>
        <v>19</v>
      </c>
      <c r="Z515" s="7">
        <f t="shared" si="111"/>
        <v>0</v>
      </c>
      <c r="AA515" s="7">
        <f t="shared" si="112"/>
        <v>0</v>
      </c>
      <c r="AB515" s="5">
        <f t="shared" si="113"/>
        <v>-4</v>
      </c>
      <c r="AC515" s="7">
        <f t="shared" si="114"/>
        <v>0</v>
      </c>
      <c r="AD515" s="7">
        <f t="shared" si="115"/>
        <v>0</v>
      </c>
      <c r="AI515" s="83" t="b">
        <f t="shared" si="119"/>
        <v>1</v>
      </c>
      <c r="AJ515" s="83" t="b">
        <f t="shared" si="120"/>
        <v>1</v>
      </c>
      <c r="AK515" s="83" t="b">
        <f t="shared" si="121"/>
        <v>0</v>
      </c>
      <c r="BT515" s="12"/>
      <c r="CA515" s="108"/>
    </row>
    <row r="516" spans="1:79" ht="15" hidden="1" customHeight="1" x14ac:dyDescent="0.35">
      <c r="A516" s="87">
        <v>44148</v>
      </c>
      <c r="B516" s="88" t="s">
        <v>17</v>
      </c>
      <c r="C516" s="74" t="s">
        <v>165</v>
      </c>
      <c r="D516" s="74" t="s">
        <v>166</v>
      </c>
      <c r="E516" s="74">
        <v>227905</v>
      </c>
      <c r="F516" s="74" t="s">
        <v>167</v>
      </c>
      <c r="G516" s="74">
        <v>227903</v>
      </c>
      <c r="H516" s="74">
        <v>1</v>
      </c>
      <c r="I516" s="74" t="str">
        <f t="shared" si="109"/>
        <v>Matches old PSSE info</v>
      </c>
      <c r="J516" s="74"/>
      <c r="K516" s="72"/>
      <c r="L516" s="74">
        <v>218</v>
      </c>
      <c r="M516" s="74">
        <v>306</v>
      </c>
      <c r="N516" s="74">
        <v>352</v>
      </c>
      <c r="O516" s="74">
        <v>280</v>
      </c>
      <c r="P516" s="74">
        <v>348</v>
      </c>
      <c r="Q516" s="74">
        <v>400</v>
      </c>
      <c r="R516" s="1"/>
      <c r="S516" s="68">
        <v>237</v>
      </c>
      <c r="T516" s="7">
        <v>306</v>
      </c>
      <c r="U516" s="5">
        <v>328</v>
      </c>
      <c r="V516" s="5">
        <v>276</v>
      </c>
      <c r="W516" s="7">
        <v>348</v>
      </c>
      <c r="X516" s="52">
        <v>374</v>
      </c>
      <c r="Y516" s="56">
        <f t="shared" si="110"/>
        <v>19</v>
      </c>
      <c r="Z516" s="7">
        <f t="shared" si="111"/>
        <v>0</v>
      </c>
      <c r="AA516" s="5">
        <f t="shared" si="112"/>
        <v>-24</v>
      </c>
      <c r="AB516" s="5">
        <f t="shared" si="113"/>
        <v>-4</v>
      </c>
      <c r="AC516" s="7">
        <f t="shared" si="114"/>
        <v>0</v>
      </c>
      <c r="AD516" s="5">
        <f t="shared" si="115"/>
        <v>-26</v>
      </c>
      <c r="AI516" s="83" t="b">
        <f t="shared" si="119"/>
        <v>1</v>
      </c>
      <c r="AJ516" s="83" t="b">
        <f t="shared" si="120"/>
        <v>1</v>
      </c>
      <c r="AK516" s="83" t="b">
        <f t="shared" si="121"/>
        <v>0</v>
      </c>
      <c r="BT516" s="12"/>
      <c r="CA516" s="108"/>
    </row>
    <row r="517" spans="1:79" ht="15" hidden="1" customHeight="1" x14ac:dyDescent="0.35">
      <c r="A517" s="91">
        <v>44200</v>
      </c>
      <c r="B517" s="88" t="s">
        <v>17</v>
      </c>
      <c r="C517" s="74" t="s">
        <v>209</v>
      </c>
      <c r="D517" s="74" t="s">
        <v>242</v>
      </c>
      <c r="E517" s="74">
        <v>228110</v>
      </c>
      <c r="F517" s="74" t="s">
        <v>245</v>
      </c>
      <c r="G517" s="74">
        <v>227906</v>
      </c>
      <c r="H517" s="74">
        <v>1</v>
      </c>
      <c r="I517" s="74" t="str">
        <f t="shared" si="109"/>
        <v>Matches old PSSE info</v>
      </c>
      <c r="J517" s="74"/>
      <c r="K517" s="72"/>
      <c r="L517" s="74">
        <v>218</v>
      </c>
      <c r="M517" s="74">
        <v>306</v>
      </c>
      <c r="N517" s="74">
        <v>352</v>
      </c>
      <c r="O517" s="74">
        <v>280</v>
      </c>
      <c r="P517" s="74">
        <v>348</v>
      </c>
      <c r="Q517" s="74">
        <v>400</v>
      </c>
      <c r="R517" s="1"/>
      <c r="S517" s="68">
        <v>237</v>
      </c>
      <c r="T517" s="7">
        <v>306</v>
      </c>
      <c r="U517" s="5">
        <v>328</v>
      </c>
      <c r="V517" s="5">
        <v>276</v>
      </c>
      <c r="W517" s="7">
        <v>348</v>
      </c>
      <c r="X517" s="52">
        <v>374</v>
      </c>
      <c r="Y517" s="56">
        <f t="shared" si="110"/>
        <v>19</v>
      </c>
      <c r="Z517" s="7">
        <f t="shared" si="111"/>
        <v>0</v>
      </c>
      <c r="AA517" s="5">
        <f t="shared" si="112"/>
        <v>-24</v>
      </c>
      <c r="AB517" s="5">
        <f t="shared" si="113"/>
        <v>-4</v>
      </c>
      <c r="AC517" s="7">
        <f t="shared" si="114"/>
        <v>0</v>
      </c>
      <c r="AD517" s="5">
        <f t="shared" si="115"/>
        <v>-26</v>
      </c>
      <c r="AI517" s="83" t="b">
        <f t="shared" si="119"/>
        <v>1</v>
      </c>
      <c r="AJ517" s="83" t="b">
        <f t="shared" si="120"/>
        <v>1</v>
      </c>
      <c r="AK517" s="83" t="b">
        <f t="shared" si="121"/>
        <v>0</v>
      </c>
      <c r="BT517" s="12"/>
      <c r="CA517" s="108"/>
    </row>
    <row r="518" spans="1:79" ht="15" hidden="1" customHeight="1" x14ac:dyDescent="0.35">
      <c r="A518" s="91">
        <v>44200</v>
      </c>
      <c r="B518" s="88" t="s">
        <v>17</v>
      </c>
      <c r="C518" s="74" t="s">
        <v>210</v>
      </c>
      <c r="D518" s="74" t="s">
        <v>245</v>
      </c>
      <c r="E518" s="74">
        <v>227906</v>
      </c>
      <c r="F518" s="74" t="s">
        <v>246</v>
      </c>
      <c r="G518" s="74">
        <v>227904</v>
      </c>
      <c r="H518" s="74">
        <v>1</v>
      </c>
      <c r="I518" s="74" t="str">
        <f t="shared" si="109"/>
        <v>Matches old PSSE info</v>
      </c>
      <c r="J518" s="74"/>
      <c r="K518" s="72"/>
      <c r="L518" s="74">
        <v>218</v>
      </c>
      <c r="M518" s="74">
        <v>306</v>
      </c>
      <c r="N518" s="74">
        <v>352</v>
      </c>
      <c r="O518" s="74">
        <v>280</v>
      </c>
      <c r="P518" s="74">
        <v>348</v>
      </c>
      <c r="Q518" s="74">
        <v>400</v>
      </c>
      <c r="R518" s="1"/>
      <c r="S518" s="68">
        <v>237</v>
      </c>
      <c r="T518" s="7">
        <v>306</v>
      </c>
      <c r="U518" s="5">
        <v>328</v>
      </c>
      <c r="V518" s="5">
        <v>276</v>
      </c>
      <c r="W518" s="7">
        <v>348</v>
      </c>
      <c r="X518" s="52">
        <v>374</v>
      </c>
      <c r="Y518" s="56">
        <f t="shared" si="110"/>
        <v>19</v>
      </c>
      <c r="Z518" s="7">
        <f t="shared" si="111"/>
        <v>0</v>
      </c>
      <c r="AA518" s="5">
        <f t="shared" si="112"/>
        <v>-24</v>
      </c>
      <c r="AB518" s="5">
        <f t="shared" si="113"/>
        <v>-4</v>
      </c>
      <c r="AC518" s="7">
        <f t="shared" si="114"/>
        <v>0</v>
      </c>
      <c r="AD518" s="5">
        <f t="shared" si="115"/>
        <v>-26</v>
      </c>
      <c r="AI518" s="83" t="b">
        <f t="shared" si="119"/>
        <v>1</v>
      </c>
      <c r="AJ518" s="83" t="b">
        <f t="shared" si="120"/>
        <v>1</v>
      </c>
      <c r="AK518" s="83" t="b">
        <f t="shared" si="121"/>
        <v>0</v>
      </c>
      <c r="BT518" s="12"/>
      <c r="CA518" s="108"/>
    </row>
    <row r="519" spans="1:79" ht="15" hidden="1" customHeight="1" x14ac:dyDescent="0.35">
      <c r="A519" s="87">
        <v>44224</v>
      </c>
      <c r="B519" s="88" t="s">
        <v>17</v>
      </c>
      <c r="C519" s="74" t="s">
        <v>353</v>
      </c>
      <c r="D519" s="73" t="s">
        <v>384</v>
      </c>
      <c r="E519" s="74">
        <v>227900</v>
      </c>
      <c r="F519" s="74" t="s">
        <v>385</v>
      </c>
      <c r="G519" s="74">
        <v>227913</v>
      </c>
      <c r="H519" s="74">
        <v>1</v>
      </c>
      <c r="I519" s="74" t="str">
        <f t="shared" si="109"/>
        <v>New Update</v>
      </c>
      <c r="J519" s="74"/>
      <c r="K519" s="72"/>
      <c r="L519" s="74">
        <v>410</v>
      </c>
      <c r="M519" s="74">
        <v>425</v>
      </c>
      <c r="N519" s="74">
        <v>488</v>
      </c>
      <c r="O519" s="74">
        <v>410</v>
      </c>
      <c r="P519" s="74">
        <v>425</v>
      </c>
      <c r="Q519" s="74">
        <v>488</v>
      </c>
      <c r="R519" s="1"/>
      <c r="S519" s="7">
        <v>410</v>
      </c>
      <c r="T519" s="7">
        <v>425</v>
      </c>
      <c r="U519" s="7">
        <v>488</v>
      </c>
      <c r="V519" s="7">
        <v>410</v>
      </c>
      <c r="W519" s="7">
        <v>425</v>
      </c>
      <c r="X519" s="49">
        <v>488</v>
      </c>
      <c r="Y519" s="56">
        <f t="shared" si="110"/>
        <v>0</v>
      </c>
      <c r="Z519" s="7">
        <f t="shared" si="111"/>
        <v>0</v>
      </c>
      <c r="AA519" s="7">
        <f t="shared" si="112"/>
        <v>0</v>
      </c>
      <c r="AB519" s="7">
        <f t="shared" si="113"/>
        <v>0</v>
      </c>
      <c r="AC519" s="7">
        <f t="shared" si="114"/>
        <v>0</v>
      </c>
      <c r="AD519" s="7">
        <f t="shared" si="115"/>
        <v>0</v>
      </c>
      <c r="AI519" s="83" t="b">
        <f t="shared" si="119"/>
        <v>1</v>
      </c>
      <c r="AJ519" s="83" t="b">
        <f t="shared" si="120"/>
        <v>1</v>
      </c>
      <c r="AK519" s="83" t="b">
        <f t="shared" si="121"/>
        <v>0</v>
      </c>
      <c r="BT519" s="12"/>
      <c r="CA519" s="108"/>
    </row>
    <row r="520" spans="1:79" ht="15" hidden="1" customHeight="1" x14ac:dyDescent="0.35">
      <c r="A520" s="87">
        <v>44224</v>
      </c>
      <c r="B520" s="88" t="s">
        <v>17</v>
      </c>
      <c r="C520" s="74" t="s">
        <v>354</v>
      </c>
      <c r="D520" s="73" t="s">
        <v>384</v>
      </c>
      <c r="E520" s="74">
        <v>227900</v>
      </c>
      <c r="F520" s="74" t="s">
        <v>385</v>
      </c>
      <c r="G520" s="74">
        <v>227934</v>
      </c>
      <c r="H520" s="74">
        <v>1</v>
      </c>
      <c r="I520" s="74" t="str">
        <f t="shared" si="109"/>
        <v>New Update</v>
      </c>
      <c r="J520" s="74"/>
      <c r="K520" s="72"/>
      <c r="L520" s="74">
        <v>422</v>
      </c>
      <c r="M520" s="74">
        <v>478</v>
      </c>
      <c r="N520" s="74">
        <v>549</v>
      </c>
      <c r="O520" s="74">
        <v>478</v>
      </c>
      <c r="P520" s="74">
        <v>478</v>
      </c>
      <c r="Q520" s="74">
        <v>549</v>
      </c>
      <c r="R520" s="1"/>
      <c r="S520" s="7">
        <v>422</v>
      </c>
      <c r="T520" s="7">
        <v>478</v>
      </c>
      <c r="U520" s="7">
        <v>549</v>
      </c>
      <c r="V520" s="7">
        <v>478</v>
      </c>
      <c r="W520" s="7">
        <v>478</v>
      </c>
      <c r="X520" s="49">
        <v>549</v>
      </c>
      <c r="Y520" s="56">
        <f t="shared" si="110"/>
        <v>0</v>
      </c>
      <c r="Z520" s="7">
        <f t="shared" si="111"/>
        <v>0</v>
      </c>
      <c r="AA520" s="7">
        <f t="shared" si="112"/>
        <v>0</v>
      </c>
      <c r="AB520" s="7">
        <f t="shared" si="113"/>
        <v>0</v>
      </c>
      <c r="AC520" s="7">
        <f t="shared" si="114"/>
        <v>0</v>
      </c>
      <c r="AD520" s="7">
        <f t="shared" si="115"/>
        <v>0</v>
      </c>
      <c r="AI520" s="83" t="b">
        <f t="shared" si="119"/>
        <v>1</v>
      </c>
      <c r="AJ520" s="83" t="b">
        <f t="shared" si="120"/>
        <v>1</v>
      </c>
      <c r="AK520" s="83" t="b">
        <f t="shared" si="121"/>
        <v>0</v>
      </c>
      <c r="BT520" s="12"/>
      <c r="CA520" s="108"/>
    </row>
    <row r="521" spans="1:79" ht="15" hidden="1" customHeight="1" x14ac:dyDescent="0.35">
      <c r="A521" s="87">
        <v>44224</v>
      </c>
      <c r="B521" s="88" t="s">
        <v>17</v>
      </c>
      <c r="C521" s="74" t="s">
        <v>361</v>
      </c>
      <c r="D521" s="73" t="s">
        <v>394</v>
      </c>
      <c r="E521" s="69">
        <v>228314</v>
      </c>
      <c r="F521" s="74" t="s">
        <v>395</v>
      </c>
      <c r="G521" s="74">
        <v>228310</v>
      </c>
      <c r="H521" s="74">
        <v>1</v>
      </c>
      <c r="I521" s="74" t="str">
        <f t="shared" si="109"/>
        <v>New Update</v>
      </c>
      <c r="J521" s="74"/>
      <c r="K521" s="72"/>
      <c r="L521" s="74">
        <v>422</v>
      </c>
      <c r="M521" s="74">
        <v>478</v>
      </c>
      <c r="N521" s="74">
        <v>549</v>
      </c>
      <c r="O521" s="74">
        <v>478</v>
      </c>
      <c r="P521" s="74">
        <v>478</v>
      </c>
      <c r="Q521" s="74">
        <v>549</v>
      </c>
      <c r="R521" s="1"/>
      <c r="S521" s="7">
        <v>422</v>
      </c>
      <c r="T521" s="7">
        <v>478</v>
      </c>
      <c r="U521" s="7">
        <v>549</v>
      </c>
      <c r="V521" s="7">
        <v>478</v>
      </c>
      <c r="W521" s="7">
        <v>478</v>
      </c>
      <c r="X521" s="49">
        <v>549</v>
      </c>
      <c r="Y521" s="56">
        <f t="shared" si="110"/>
        <v>0</v>
      </c>
      <c r="Z521" s="7">
        <f t="shared" si="111"/>
        <v>0</v>
      </c>
      <c r="AA521" s="7">
        <f t="shared" si="112"/>
        <v>0</v>
      </c>
      <c r="AB521" s="7">
        <f t="shared" si="113"/>
        <v>0</v>
      </c>
      <c r="AC521" s="7">
        <f t="shared" si="114"/>
        <v>0</v>
      </c>
      <c r="AD521" s="7">
        <f t="shared" si="115"/>
        <v>0</v>
      </c>
      <c r="AI521" s="83" t="b">
        <f t="shared" si="119"/>
        <v>1</v>
      </c>
      <c r="AJ521" s="83" t="b">
        <f t="shared" si="120"/>
        <v>1</v>
      </c>
      <c r="AK521" s="83" t="b">
        <f t="shared" si="121"/>
        <v>0</v>
      </c>
      <c r="BT521" s="12"/>
      <c r="CA521" s="108"/>
    </row>
    <row r="522" spans="1:79" ht="15" hidden="1" customHeight="1" x14ac:dyDescent="0.35">
      <c r="A522" s="87">
        <v>44224</v>
      </c>
      <c r="B522" s="88" t="s">
        <v>17</v>
      </c>
      <c r="C522" s="74" t="s">
        <v>355</v>
      </c>
      <c r="D522" s="74" t="s">
        <v>386</v>
      </c>
      <c r="E522" s="74">
        <v>228262</v>
      </c>
      <c r="F522" s="74" t="s">
        <v>387</v>
      </c>
      <c r="G522" s="74">
        <v>228207</v>
      </c>
      <c r="H522" s="74">
        <v>1</v>
      </c>
      <c r="I522" s="74" t="str">
        <f t="shared" si="109"/>
        <v>New Update</v>
      </c>
      <c r="J522" s="74"/>
      <c r="K522" s="72"/>
      <c r="L522" s="74">
        <v>270</v>
      </c>
      <c r="M522" s="74">
        <v>325</v>
      </c>
      <c r="N522" s="74">
        <v>374</v>
      </c>
      <c r="O522" s="74">
        <v>306</v>
      </c>
      <c r="P522" s="74">
        <v>330</v>
      </c>
      <c r="Q522" s="74">
        <v>379</v>
      </c>
      <c r="R522" s="1"/>
      <c r="S522" s="7">
        <v>270</v>
      </c>
      <c r="T522" s="7">
        <v>325</v>
      </c>
      <c r="U522" s="7">
        <v>374</v>
      </c>
      <c r="V522" s="7">
        <v>306</v>
      </c>
      <c r="W522" s="7">
        <v>330</v>
      </c>
      <c r="X522" s="49">
        <v>379</v>
      </c>
      <c r="Y522" s="56">
        <f t="shared" si="110"/>
        <v>0</v>
      </c>
      <c r="Z522" s="7">
        <f t="shared" si="111"/>
        <v>0</v>
      </c>
      <c r="AA522" s="7">
        <f t="shared" si="112"/>
        <v>0</v>
      </c>
      <c r="AB522" s="7">
        <f t="shared" si="113"/>
        <v>0</v>
      </c>
      <c r="AC522" s="7">
        <f t="shared" si="114"/>
        <v>0</v>
      </c>
      <c r="AD522" s="7">
        <f t="shared" si="115"/>
        <v>0</v>
      </c>
      <c r="AI522" s="83" t="b">
        <f t="shared" si="119"/>
        <v>1</v>
      </c>
      <c r="AJ522" s="83" t="b">
        <f t="shared" si="120"/>
        <v>1</v>
      </c>
      <c r="AK522" s="83" t="b">
        <f t="shared" si="121"/>
        <v>0</v>
      </c>
      <c r="BT522" s="12"/>
      <c r="CA522" s="108"/>
    </row>
    <row r="523" spans="1:79" ht="15" hidden="1" customHeight="1" x14ac:dyDescent="0.35">
      <c r="A523" s="87">
        <v>44224</v>
      </c>
      <c r="B523" s="88" t="s">
        <v>17</v>
      </c>
      <c r="C523" s="74" t="s">
        <v>356</v>
      </c>
      <c r="D523" s="74" t="s">
        <v>386</v>
      </c>
      <c r="E523" s="74">
        <v>228262</v>
      </c>
      <c r="F523" s="74" t="s">
        <v>387</v>
      </c>
      <c r="G523" s="74">
        <v>228207</v>
      </c>
      <c r="H523" s="74">
        <v>2</v>
      </c>
      <c r="I523" s="74" t="str">
        <f t="shared" si="109"/>
        <v>New Update</v>
      </c>
      <c r="J523" s="74"/>
      <c r="K523" s="72"/>
      <c r="L523" s="74">
        <v>435</v>
      </c>
      <c r="M523" s="74">
        <v>468</v>
      </c>
      <c r="N523" s="74">
        <v>538</v>
      </c>
      <c r="O523" s="74">
        <v>435</v>
      </c>
      <c r="P523" s="74">
        <v>478</v>
      </c>
      <c r="Q523" s="74">
        <v>549</v>
      </c>
      <c r="R523" s="1"/>
      <c r="S523" s="7">
        <v>435</v>
      </c>
      <c r="T523" s="7">
        <v>468</v>
      </c>
      <c r="U523" s="7">
        <v>538</v>
      </c>
      <c r="V523" s="7">
        <v>435</v>
      </c>
      <c r="W523" s="7">
        <v>478</v>
      </c>
      <c r="X523" s="49">
        <v>549</v>
      </c>
      <c r="Y523" s="56">
        <f t="shared" si="110"/>
        <v>0</v>
      </c>
      <c r="Z523" s="7">
        <f t="shared" si="111"/>
        <v>0</v>
      </c>
      <c r="AA523" s="7">
        <f t="shared" si="112"/>
        <v>0</v>
      </c>
      <c r="AB523" s="7">
        <f t="shared" si="113"/>
        <v>0</v>
      </c>
      <c r="AC523" s="7">
        <f t="shared" si="114"/>
        <v>0</v>
      </c>
      <c r="AD523" s="7">
        <f t="shared" si="115"/>
        <v>0</v>
      </c>
      <c r="AI523" s="83" t="b">
        <f t="shared" si="119"/>
        <v>1</v>
      </c>
      <c r="AJ523" s="83" t="b">
        <f t="shared" si="120"/>
        <v>1</v>
      </c>
      <c r="AK523" s="83" t="b">
        <f t="shared" si="121"/>
        <v>0</v>
      </c>
      <c r="BT523" s="12"/>
      <c r="CA523" s="108"/>
    </row>
    <row r="524" spans="1:79" ht="15" hidden="1" customHeight="1" x14ac:dyDescent="0.35">
      <c r="A524" s="87">
        <v>44224</v>
      </c>
      <c r="B524" s="88" t="s">
        <v>17</v>
      </c>
      <c r="C524" s="74" t="s">
        <v>359</v>
      </c>
      <c r="D524" s="73" t="s">
        <v>390</v>
      </c>
      <c r="E524" s="74">
        <v>228213</v>
      </c>
      <c r="F524" s="74" t="s">
        <v>391</v>
      </c>
      <c r="G524" s="74">
        <v>228216</v>
      </c>
      <c r="H524" s="74">
        <v>1</v>
      </c>
      <c r="I524" s="74" t="str">
        <f t="shared" si="109"/>
        <v>New Update</v>
      </c>
      <c r="J524" s="74"/>
      <c r="K524" s="72"/>
      <c r="L524" s="74">
        <v>435</v>
      </c>
      <c r="M524" s="74">
        <v>468</v>
      </c>
      <c r="N524" s="74">
        <v>538</v>
      </c>
      <c r="O524" s="74">
        <v>435</v>
      </c>
      <c r="P524" s="74">
        <v>478</v>
      </c>
      <c r="Q524" s="74">
        <v>549</v>
      </c>
      <c r="R524" s="1"/>
      <c r="S524" s="7">
        <v>435</v>
      </c>
      <c r="T524" s="7">
        <v>468</v>
      </c>
      <c r="U524" s="7">
        <v>538</v>
      </c>
      <c r="V524" s="7">
        <v>435</v>
      </c>
      <c r="W524" s="7">
        <v>478</v>
      </c>
      <c r="X524" s="49">
        <v>549</v>
      </c>
      <c r="Y524" s="56">
        <f t="shared" si="110"/>
        <v>0</v>
      </c>
      <c r="Z524" s="7">
        <f t="shared" si="111"/>
        <v>0</v>
      </c>
      <c r="AA524" s="7">
        <f t="shared" si="112"/>
        <v>0</v>
      </c>
      <c r="AB524" s="7">
        <f t="shared" si="113"/>
        <v>0</v>
      </c>
      <c r="AC524" s="7">
        <f t="shared" si="114"/>
        <v>0</v>
      </c>
      <c r="AD524" s="7">
        <f t="shared" si="115"/>
        <v>0</v>
      </c>
      <c r="AI524" s="83" t="b">
        <f t="shared" si="119"/>
        <v>1</v>
      </c>
      <c r="AJ524" s="83" t="b">
        <f t="shared" si="120"/>
        <v>1</v>
      </c>
      <c r="AK524" s="83" t="b">
        <f t="shared" si="121"/>
        <v>0</v>
      </c>
      <c r="BT524" s="12"/>
      <c r="CA524" s="108"/>
    </row>
    <row r="525" spans="1:79" ht="15" hidden="1" customHeight="1" x14ac:dyDescent="0.35">
      <c r="A525" s="87">
        <v>44224</v>
      </c>
      <c r="B525" s="90" t="s">
        <v>17</v>
      </c>
      <c r="C525" s="74" t="s">
        <v>358</v>
      </c>
      <c r="D525" s="73" t="s">
        <v>388</v>
      </c>
      <c r="E525" s="74">
        <v>228404</v>
      </c>
      <c r="F525" s="74" t="s">
        <v>389</v>
      </c>
      <c r="G525" s="74">
        <v>228402</v>
      </c>
      <c r="H525" s="74">
        <v>1</v>
      </c>
      <c r="I525" s="74" t="str">
        <f t="shared" si="109"/>
        <v>New Update</v>
      </c>
      <c r="J525" s="74"/>
      <c r="K525" s="72"/>
      <c r="L525" s="74">
        <v>246</v>
      </c>
      <c r="M525" s="74">
        <v>291</v>
      </c>
      <c r="N525" s="74">
        <v>335</v>
      </c>
      <c r="O525" s="74">
        <v>281</v>
      </c>
      <c r="P525" s="74">
        <v>329</v>
      </c>
      <c r="Q525" s="74">
        <v>379</v>
      </c>
      <c r="R525" s="1"/>
      <c r="S525" s="7">
        <v>246</v>
      </c>
      <c r="T525" s="7">
        <v>291</v>
      </c>
      <c r="U525" s="7">
        <v>335</v>
      </c>
      <c r="V525" s="7">
        <v>281</v>
      </c>
      <c r="W525" s="7">
        <v>329</v>
      </c>
      <c r="X525" s="49">
        <v>379</v>
      </c>
      <c r="Y525" s="56">
        <f t="shared" si="110"/>
        <v>0</v>
      </c>
      <c r="Z525" s="7">
        <f t="shared" si="111"/>
        <v>0</v>
      </c>
      <c r="AA525" s="7">
        <f t="shared" si="112"/>
        <v>0</v>
      </c>
      <c r="AB525" s="7">
        <f t="shared" si="113"/>
        <v>0</v>
      </c>
      <c r="AC525" s="7">
        <f t="shared" si="114"/>
        <v>0</v>
      </c>
      <c r="AD525" s="7">
        <f t="shared" si="115"/>
        <v>0</v>
      </c>
      <c r="AI525" s="83" t="b">
        <f t="shared" si="119"/>
        <v>1</v>
      </c>
      <c r="AJ525" s="83" t="b">
        <f t="shared" si="120"/>
        <v>1</v>
      </c>
      <c r="AK525" s="83" t="b">
        <f t="shared" si="121"/>
        <v>0</v>
      </c>
      <c r="BT525" s="12"/>
      <c r="CA525" s="108"/>
    </row>
    <row r="526" spans="1:79" ht="15" hidden="1" customHeight="1" x14ac:dyDescent="0.35">
      <c r="A526" s="87">
        <v>44224</v>
      </c>
      <c r="B526" s="90" t="s">
        <v>17</v>
      </c>
      <c r="C526" s="74" t="s">
        <v>357</v>
      </c>
      <c r="D526" s="73" t="s">
        <v>388</v>
      </c>
      <c r="E526" s="74">
        <v>228404</v>
      </c>
      <c r="F526" s="74" t="s">
        <v>389</v>
      </c>
      <c r="G526" s="74">
        <v>228402</v>
      </c>
      <c r="H526" s="74">
        <v>2</v>
      </c>
      <c r="I526" s="74" t="str">
        <f t="shared" si="109"/>
        <v>New Update</v>
      </c>
      <c r="J526" s="74"/>
      <c r="K526" s="72"/>
      <c r="L526" s="74">
        <v>243</v>
      </c>
      <c r="M526" s="74">
        <v>273</v>
      </c>
      <c r="N526" s="74">
        <v>315</v>
      </c>
      <c r="O526" s="74">
        <v>276</v>
      </c>
      <c r="P526" s="74">
        <v>286</v>
      </c>
      <c r="Q526" s="74">
        <v>329</v>
      </c>
      <c r="R526" s="1"/>
      <c r="S526" s="7">
        <v>243</v>
      </c>
      <c r="T526" s="7">
        <v>273</v>
      </c>
      <c r="U526" s="7">
        <v>315</v>
      </c>
      <c r="V526" s="7">
        <v>276</v>
      </c>
      <c r="W526" s="7">
        <v>286</v>
      </c>
      <c r="X526" s="49">
        <v>329</v>
      </c>
      <c r="Y526" s="56">
        <f t="shared" si="110"/>
        <v>0</v>
      </c>
      <c r="Z526" s="7">
        <f t="shared" si="111"/>
        <v>0</v>
      </c>
      <c r="AA526" s="7">
        <f t="shared" si="112"/>
        <v>0</v>
      </c>
      <c r="AB526" s="7">
        <f t="shared" si="113"/>
        <v>0</v>
      </c>
      <c r="AC526" s="7">
        <f t="shared" si="114"/>
        <v>0</v>
      </c>
      <c r="AD526" s="7">
        <f t="shared" si="115"/>
        <v>0</v>
      </c>
      <c r="AI526" s="83" t="b">
        <f t="shared" si="119"/>
        <v>1</v>
      </c>
      <c r="AJ526" s="83" t="b">
        <f t="shared" si="120"/>
        <v>1</v>
      </c>
      <c r="AK526" s="83" t="b">
        <f t="shared" si="121"/>
        <v>0</v>
      </c>
      <c r="BT526" s="12"/>
      <c r="CA526" s="108"/>
    </row>
    <row r="527" spans="1:79" ht="15" hidden="1" customHeight="1" x14ac:dyDescent="0.35">
      <c r="A527" s="87">
        <v>44224</v>
      </c>
      <c r="B527" s="88" t="s">
        <v>17</v>
      </c>
      <c r="C527" s="74" t="s">
        <v>360</v>
      </c>
      <c r="D527" s="73" t="s">
        <v>392</v>
      </c>
      <c r="E527" s="74">
        <v>200063</v>
      </c>
      <c r="F527" s="74" t="s">
        <v>393</v>
      </c>
      <c r="G527" s="74">
        <v>228002</v>
      </c>
      <c r="H527" s="74">
        <v>1</v>
      </c>
      <c r="I527" s="74" t="str">
        <f t="shared" si="109"/>
        <v>New Update</v>
      </c>
      <c r="J527" s="74"/>
      <c r="K527" s="72"/>
      <c r="L527" s="74">
        <v>1180</v>
      </c>
      <c r="M527" s="74">
        <v>1349</v>
      </c>
      <c r="N527" s="74">
        <v>1551</v>
      </c>
      <c r="O527" s="74">
        <v>1338</v>
      </c>
      <c r="P527" s="74">
        <v>1385</v>
      </c>
      <c r="Q527" s="74">
        <v>1593</v>
      </c>
      <c r="R527" s="1"/>
      <c r="S527" s="68">
        <v>1195</v>
      </c>
      <c r="T527" s="5">
        <v>1195</v>
      </c>
      <c r="U527" s="5">
        <v>1374</v>
      </c>
      <c r="V527" s="5">
        <v>1195</v>
      </c>
      <c r="W527" s="5">
        <v>1195</v>
      </c>
      <c r="X527" s="52">
        <v>1374</v>
      </c>
      <c r="Y527" s="56">
        <f t="shared" si="110"/>
        <v>15</v>
      </c>
      <c r="Z527" s="5">
        <f t="shared" si="111"/>
        <v>-154</v>
      </c>
      <c r="AA527" s="5">
        <f t="shared" si="112"/>
        <v>-177</v>
      </c>
      <c r="AB527" s="5">
        <f t="shared" si="113"/>
        <v>-143</v>
      </c>
      <c r="AC527" s="5">
        <f t="shared" si="114"/>
        <v>-190</v>
      </c>
      <c r="AD527" s="5">
        <f t="shared" si="115"/>
        <v>-219</v>
      </c>
      <c r="AI527" s="83" t="b">
        <f t="shared" si="119"/>
        <v>1</v>
      </c>
      <c r="AJ527" s="83" t="b">
        <f t="shared" si="120"/>
        <v>1</v>
      </c>
      <c r="AK527" s="83" t="b">
        <f t="shared" si="121"/>
        <v>0</v>
      </c>
      <c r="BT527" s="12"/>
      <c r="CA527" s="108"/>
    </row>
    <row r="528" spans="1:79" ht="15" hidden="1" customHeight="1" x14ac:dyDescent="0.35">
      <c r="A528" s="87">
        <v>44201</v>
      </c>
      <c r="B528" s="88" t="s">
        <v>26</v>
      </c>
      <c r="C528" s="74">
        <v>5015</v>
      </c>
      <c r="D528" s="74" t="s">
        <v>33</v>
      </c>
      <c r="E528" s="74">
        <v>200027</v>
      </c>
      <c r="F528" s="74" t="s">
        <v>309</v>
      </c>
      <c r="G528" s="74">
        <v>200029</v>
      </c>
      <c r="H528" s="74">
        <v>1</v>
      </c>
      <c r="I528" s="74" t="str">
        <f t="shared" si="109"/>
        <v>Matches old PSSE info</v>
      </c>
      <c r="J528" s="74"/>
      <c r="K528" s="72"/>
      <c r="L528" s="74">
        <v>2701</v>
      </c>
      <c r="M528" s="74">
        <v>3013</v>
      </c>
      <c r="N528" s="74">
        <v>3465</v>
      </c>
      <c r="O528" s="74">
        <v>2909</v>
      </c>
      <c r="P528" s="74">
        <v>3247</v>
      </c>
      <c r="Q528" s="74">
        <v>3734</v>
      </c>
      <c r="R528" s="1"/>
      <c r="S528" s="5">
        <v>2194</v>
      </c>
      <c r="T528" s="5">
        <v>2598</v>
      </c>
      <c r="U528" s="5">
        <v>2987</v>
      </c>
      <c r="V528" s="5">
        <v>2598</v>
      </c>
      <c r="W528" s="5">
        <v>2598</v>
      </c>
      <c r="X528" s="52">
        <v>2987</v>
      </c>
      <c r="Y528" s="80">
        <f t="shared" si="110"/>
        <v>-507</v>
      </c>
      <c r="Z528" s="5">
        <f t="shared" si="111"/>
        <v>-415</v>
      </c>
      <c r="AA528" s="5">
        <f t="shared" si="112"/>
        <v>-478</v>
      </c>
      <c r="AB528" s="5">
        <f t="shared" si="113"/>
        <v>-311</v>
      </c>
      <c r="AC528" s="5">
        <f t="shared" si="114"/>
        <v>-649</v>
      </c>
      <c r="AD528" s="5">
        <f t="shared" si="115"/>
        <v>-747</v>
      </c>
      <c r="AI528" s="83" t="b">
        <f t="shared" si="119"/>
        <v>1</v>
      </c>
      <c r="AJ528" s="83" t="b">
        <f t="shared" si="120"/>
        <v>1</v>
      </c>
      <c r="AK528" s="83" t="b">
        <f t="shared" si="121"/>
        <v>0</v>
      </c>
      <c r="BT528" s="12"/>
      <c r="CA528" s="108"/>
    </row>
    <row r="529" spans="1:79" ht="15" hidden="1" customHeight="1" x14ac:dyDescent="0.35">
      <c r="A529" s="87">
        <v>44201</v>
      </c>
      <c r="B529" s="88" t="s">
        <v>26</v>
      </c>
      <c r="C529" s="74">
        <v>5025</v>
      </c>
      <c r="D529" s="74" t="s">
        <v>32</v>
      </c>
      <c r="E529" s="74">
        <v>200010</v>
      </c>
      <c r="F529" s="74" t="s">
        <v>47</v>
      </c>
      <c r="G529" s="74">
        <v>200051</v>
      </c>
      <c r="H529" s="74">
        <v>1</v>
      </c>
      <c r="I529" s="74" t="str">
        <f t="shared" si="109"/>
        <v>Matches old PSSE info</v>
      </c>
      <c r="J529" s="74"/>
      <c r="K529" s="72"/>
      <c r="L529" s="74">
        <v>2986</v>
      </c>
      <c r="M529" s="74">
        <v>3710</v>
      </c>
      <c r="N529" s="74">
        <v>4266</v>
      </c>
      <c r="O529" s="74">
        <v>3838</v>
      </c>
      <c r="P529" s="74">
        <v>4330</v>
      </c>
      <c r="Q529" s="74">
        <v>4979</v>
      </c>
      <c r="R529" s="1"/>
      <c r="S529" s="5">
        <v>2194</v>
      </c>
      <c r="T529" s="5">
        <v>2727</v>
      </c>
      <c r="U529" s="5">
        <v>3137</v>
      </c>
      <c r="V529" s="5">
        <v>2727</v>
      </c>
      <c r="W529" s="5">
        <v>2727</v>
      </c>
      <c r="X529" s="52">
        <v>3137</v>
      </c>
      <c r="Y529" s="80">
        <f t="shared" si="110"/>
        <v>-792</v>
      </c>
      <c r="Z529" s="5">
        <f t="shared" si="111"/>
        <v>-983</v>
      </c>
      <c r="AA529" s="5">
        <f t="shared" si="112"/>
        <v>-1129</v>
      </c>
      <c r="AB529" s="5">
        <f t="shared" si="113"/>
        <v>-1111</v>
      </c>
      <c r="AC529" s="5">
        <f t="shared" si="114"/>
        <v>-1603</v>
      </c>
      <c r="AD529" s="5">
        <f t="shared" si="115"/>
        <v>-1842</v>
      </c>
      <c r="AI529" s="83" t="b">
        <f t="shared" si="119"/>
        <v>1</v>
      </c>
      <c r="AJ529" s="83" t="b">
        <f t="shared" si="120"/>
        <v>1</v>
      </c>
      <c r="AK529" s="83" t="b">
        <f t="shared" si="121"/>
        <v>0</v>
      </c>
      <c r="BT529" s="12"/>
      <c r="CA529" s="108"/>
    </row>
    <row r="530" spans="1:79" ht="15" hidden="1" customHeight="1" x14ac:dyDescent="0.35">
      <c r="A530" s="87">
        <v>44201</v>
      </c>
      <c r="B530" s="88" t="s">
        <v>26</v>
      </c>
      <c r="C530" s="74">
        <v>5036</v>
      </c>
      <c r="D530" s="74" t="s">
        <v>32</v>
      </c>
      <c r="E530" s="74">
        <v>200010</v>
      </c>
      <c r="F530" s="74" t="s">
        <v>33</v>
      </c>
      <c r="G530" s="74">
        <v>200027</v>
      </c>
      <c r="H530" s="74">
        <v>1</v>
      </c>
      <c r="I530" s="74" t="str">
        <f t="shared" si="109"/>
        <v>Matches old PSSE info</v>
      </c>
      <c r="J530" s="74"/>
      <c r="K530" s="72"/>
      <c r="L530" s="74">
        <v>2701</v>
      </c>
      <c r="M530" s="74">
        <v>3013</v>
      </c>
      <c r="N530" s="74">
        <v>3465</v>
      </c>
      <c r="O530" s="74">
        <v>2909</v>
      </c>
      <c r="P530" s="74">
        <v>3247</v>
      </c>
      <c r="Q530" s="74">
        <v>3734</v>
      </c>
      <c r="R530" s="1"/>
      <c r="S530" s="5">
        <v>2194</v>
      </c>
      <c r="T530" s="5">
        <v>2598</v>
      </c>
      <c r="U530" s="5">
        <v>2987</v>
      </c>
      <c r="V530" s="5">
        <v>2598</v>
      </c>
      <c r="W530" s="5">
        <v>2598</v>
      </c>
      <c r="X530" s="52">
        <v>2987</v>
      </c>
      <c r="Y530" s="80">
        <f t="shared" si="110"/>
        <v>-507</v>
      </c>
      <c r="Z530" s="5">
        <f t="shared" si="111"/>
        <v>-415</v>
      </c>
      <c r="AA530" s="5">
        <f t="shared" si="112"/>
        <v>-478</v>
      </c>
      <c r="AB530" s="5">
        <f t="shared" si="113"/>
        <v>-311</v>
      </c>
      <c r="AC530" s="5">
        <f t="shared" si="114"/>
        <v>-649</v>
      </c>
      <c r="AD530" s="5">
        <f t="shared" si="115"/>
        <v>-747</v>
      </c>
      <c r="AI530" s="83" t="b">
        <f t="shared" si="119"/>
        <v>1</v>
      </c>
      <c r="AJ530" s="83" t="b">
        <f t="shared" si="120"/>
        <v>1</v>
      </c>
      <c r="AK530" s="83" t="b">
        <f t="shared" si="121"/>
        <v>0</v>
      </c>
      <c r="BT530" s="12"/>
      <c r="CA530" s="108"/>
    </row>
    <row r="531" spans="1:79" s="85" customFormat="1" ht="15" hidden="1" customHeight="1" x14ac:dyDescent="0.35">
      <c r="A531" s="87">
        <v>44224</v>
      </c>
      <c r="B531" s="88" t="s">
        <v>26</v>
      </c>
      <c r="C531" s="74">
        <v>6829</v>
      </c>
      <c r="D531" s="74" t="s">
        <v>481</v>
      </c>
      <c r="E531" s="74">
        <v>231804</v>
      </c>
      <c r="F531" s="74" t="s">
        <v>482</v>
      </c>
      <c r="G531" s="74">
        <v>231215</v>
      </c>
      <c r="H531" s="74">
        <v>1</v>
      </c>
      <c r="I531" s="74" t="str">
        <f t="shared" si="109"/>
        <v>New Update</v>
      </c>
      <c r="J531" s="74"/>
      <c r="K531" s="72"/>
      <c r="L531" s="74">
        <v>121</v>
      </c>
      <c r="M531" s="74">
        <v>156</v>
      </c>
      <c r="N531" s="74">
        <v>180</v>
      </c>
      <c r="O531" s="74">
        <v>155</v>
      </c>
      <c r="P531" s="74">
        <v>182</v>
      </c>
      <c r="Q531" s="74">
        <v>209</v>
      </c>
      <c r="R531" s="1"/>
      <c r="S531" s="5">
        <v>91</v>
      </c>
      <c r="T531" s="5">
        <v>123</v>
      </c>
      <c r="U531" s="5">
        <v>142</v>
      </c>
      <c r="V531" s="5">
        <v>110</v>
      </c>
      <c r="W531" s="5">
        <v>144</v>
      </c>
      <c r="X531" s="52">
        <v>166</v>
      </c>
      <c r="Y531" s="80">
        <f t="shared" ref="Y531:Y532" si="122">S531-L531</f>
        <v>-30</v>
      </c>
      <c r="Z531" s="5">
        <f t="shared" ref="Z531:Z532" si="123">T531-M531</f>
        <v>-33</v>
      </c>
      <c r="AA531" s="5">
        <f t="shared" ref="AA531:AA532" si="124">U531-N531</f>
        <v>-38</v>
      </c>
      <c r="AB531" s="5">
        <f t="shared" ref="AB531:AB532" si="125">V531-O531</f>
        <v>-45</v>
      </c>
      <c r="AC531" s="5">
        <f t="shared" ref="AC531:AC532" si="126">W531-P531</f>
        <v>-38</v>
      </c>
      <c r="AD531" s="5">
        <f t="shared" ref="AD531:AD532" si="127">X531-Q531</f>
        <v>-43</v>
      </c>
      <c r="BG531" s="103"/>
      <c r="BH531" s="12"/>
      <c r="BI531" s="12"/>
      <c r="BJ531" s="12"/>
      <c r="BK531" s="12"/>
      <c r="BL531" s="12"/>
      <c r="BM531" s="12"/>
      <c r="BO531" s="12"/>
      <c r="BP531" s="12"/>
      <c r="BQ531" s="12"/>
      <c r="BR531" s="12"/>
      <c r="BS531" s="12"/>
      <c r="BT531" s="12"/>
      <c r="BU531" s="108"/>
      <c r="BV531" s="108"/>
      <c r="BW531" s="108"/>
      <c r="BX531" s="108"/>
      <c r="BY531" s="108"/>
      <c r="BZ531" s="108"/>
      <c r="CA531" s="108"/>
    </row>
    <row r="532" spans="1:79" s="85" customFormat="1" ht="15" hidden="1" customHeight="1" x14ac:dyDescent="0.35">
      <c r="A532" s="87">
        <v>44224</v>
      </c>
      <c r="B532" s="88" t="s">
        <v>26</v>
      </c>
      <c r="C532" s="74">
        <v>6836</v>
      </c>
      <c r="D532" s="74" t="s">
        <v>481</v>
      </c>
      <c r="E532" s="74">
        <v>231804</v>
      </c>
      <c r="F532" s="74" t="s">
        <v>483</v>
      </c>
      <c r="G532" s="74">
        <v>231207</v>
      </c>
      <c r="H532" s="74">
        <v>1</v>
      </c>
      <c r="I532" s="74" t="str">
        <f t="shared" ref="I532" si="128">IF(COUNTIF($C$225:$C$464,C532)&gt;0,IF(AND((E532=INDEX($E$225:$E$464,MATCH(C532,$C$225:$C$464,0))),(G532=INDEX($G$225:$G$464,MATCH(C532,$C$225:$C$464,0))),(H532=INDEX($H$225:$H$464,MATCH(C532,$C$225:$C$464,0)))),"Matches old PSSE info","Does not match old PSSE info"),"New Update")</f>
        <v>New Update</v>
      </c>
      <c r="J532" s="74"/>
      <c r="K532" s="72"/>
      <c r="L532" s="74">
        <v>137</v>
      </c>
      <c r="M532" s="74">
        <v>174</v>
      </c>
      <c r="N532" s="74">
        <v>200</v>
      </c>
      <c r="O532" s="74">
        <v>158</v>
      </c>
      <c r="P532" s="74">
        <v>194</v>
      </c>
      <c r="Q532" s="74">
        <v>223</v>
      </c>
      <c r="R532" s="1"/>
      <c r="S532" s="5">
        <v>91</v>
      </c>
      <c r="T532" s="5">
        <v>123</v>
      </c>
      <c r="U532" s="5">
        <v>142</v>
      </c>
      <c r="V532" s="5">
        <v>110</v>
      </c>
      <c r="W532" s="5">
        <v>144</v>
      </c>
      <c r="X532" s="52">
        <v>166</v>
      </c>
      <c r="Y532" s="80">
        <f t="shared" si="122"/>
        <v>-46</v>
      </c>
      <c r="Z532" s="5">
        <f t="shared" si="123"/>
        <v>-51</v>
      </c>
      <c r="AA532" s="5">
        <f t="shared" si="124"/>
        <v>-58</v>
      </c>
      <c r="AB532" s="5">
        <f t="shared" si="125"/>
        <v>-48</v>
      </c>
      <c r="AC532" s="5">
        <f t="shared" si="126"/>
        <v>-50</v>
      </c>
      <c r="AD532" s="5">
        <f t="shared" si="127"/>
        <v>-57</v>
      </c>
      <c r="BG532" s="103"/>
      <c r="BH532" s="12"/>
      <c r="BI532" s="12"/>
      <c r="BJ532" s="12"/>
      <c r="BK532" s="12"/>
      <c r="BL532" s="12"/>
      <c r="BM532" s="12"/>
      <c r="BO532" s="12"/>
      <c r="BP532" s="12"/>
      <c r="BQ532" s="12"/>
      <c r="BR532" s="12"/>
      <c r="BS532" s="12"/>
      <c r="BT532" s="12"/>
      <c r="BU532" s="108"/>
      <c r="BV532" s="108"/>
      <c r="BW532" s="108"/>
      <c r="BX532" s="108"/>
      <c r="BY532" s="108"/>
      <c r="BZ532" s="108"/>
      <c r="CA532" s="108"/>
    </row>
    <row r="533" spans="1:79" ht="15" hidden="1" customHeight="1" x14ac:dyDescent="0.35">
      <c r="A533" s="87">
        <v>44224</v>
      </c>
      <c r="B533" s="88" t="s">
        <v>26</v>
      </c>
      <c r="C533" s="74">
        <v>13703</v>
      </c>
      <c r="D533" s="74" t="s">
        <v>154</v>
      </c>
      <c r="E533" s="74">
        <v>232121</v>
      </c>
      <c r="F533" s="74" t="s">
        <v>82</v>
      </c>
      <c r="G533" s="74">
        <v>232119</v>
      </c>
      <c r="H533" s="74">
        <v>1</v>
      </c>
      <c r="I533" s="74" t="str">
        <f t="shared" ref="I533:I596" si="129">IF(COUNTIF($C$225:$C$464,C533)&gt;0,IF(AND((E533=INDEX($E$225:$E$464,MATCH(C533,$C$225:$C$464,0))),(G533=INDEX($G$225:$G$464,MATCH(C533,$C$225:$C$464,0))),(H533=INDEX($H$225:$H$464,MATCH(C533,$C$225:$C$464,0)))),"Matches old PSSE info","Does not match old PSSE info"),"New Update")</f>
        <v>New Update</v>
      </c>
      <c r="J533" s="74"/>
      <c r="K533" s="72"/>
      <c r="L533" s="74">
        <v>158</v>
      </c>
      <c r="M533" s="74">
        <v>193</v>
      </c>
      <c r="N533" s="74">
        <v>222</v>
      </c>
      <c r="O533" s="74">
        <v>202</v>
      </c>
      <c r="P533" s="74">
        <v>228</v>
      </c>
      <c r="Q533" s="74">
        <v>262</v>
      </c>
      <c r="R533" s="1"/>
      <c r="S533" s="5">
        <v>138</v>
      </c>
      <c r="T533" s="5">
        <v>187</v>
      </c>
      <c r="U533" s="5">
        <v>200</v>
      </c>
      <c r="V533" s="5">
        <v>166</v>
      </c>
      <c r="W533" s="5">
        <v>219</v>
      </c>
      <c r="X533" s="52">
        <v>238</v>
      </c>
      <c r="Y533" s="80">
        <f t="shared" ref="Y533:Y596" si="130">S533-L533</f>
        <v>-20</v>
      </c>
      <c r="Z533" s="5">
        <f t="shared" ref="Z533:Z596" si="131">T533-M533</f>
        <v>-6</v>
      </c>
      <c r="AA533" s="5">
        <f t="shared" ref="AA533:AA596" si="132">U533-N533</f>
        <v>-22</v>
      </c>
      <c r="AB533" s="5">
        <f t="shared" ref="AB533:AB596" si="133">V533-O533</f>
        <v>-36</v>
      </c>
      <c r="AC533" s="5">
        <f t="shared" ref="AC533:AC596" si="134">W533-P533</f>
        <v>-9</v>
      </c>
      <c r="AD533" s="5">
        <f t="shared" ref="AD533:AD596" si="135">X533-Q533</f>
        <v>-24</v>
      </c>
      <c r="AI533" s="83" t="b">
        <f t="shared" si="119"/>
        <v>1</v>
      </c>
      <c r="AJ533" s="83" t="b">
        <f t="shared" si="120"/>
        <v>1</v>
      </c>
      <c r="AK533" s="83" t="b">
        <f t="shared" si="121"/>
        <v>0</v>
      </c>
      <c r="BT533" s="12"/>
      <c r="CA533" s="108"/>
    </row>
    <row r="534" spans="1:79" ht="15" hidden="1" customHeight="1" x14ac:dyDescent="0.35">
      <c r="A534" s="87">
        <v>44200</v>
      </c>
      <c r="B534" s="88" t="s">
        <v>26</v>
      </c>
      <c r="C534" s="74">
        <v>13704</v>
      </c>
      <c r="D534" s="74" t="s">
        <v>253</v>
      </c>
      <c r="E534" s="74">
        <v>232110</v>
      </c>
      <c r="F534" s="74" t="s">
        <v>254</v>
      </c>
      <c r="G534" s="74">
        <v>232112</v>
      </c>
      <c r="H534" s="74">
        <v>1</v>
      </c>
      <c r="I534" s="74" t="str">
        <f t="shared" si="129"/>
        <v>Matches old PSSE info</v>
      </c>
      <c r="J534" s="74"/>
      <c r="K534" s="72"/>
      <c r="L534" s="74">
        <v>242</v>
      </c>
      <c r="M534" s="74">
        <v>242</v>
      </c>
      <c r="N534" s="74">
        <v>278</v>
      </c>
      <c r="O534" s="74">
        <v>310</v>
      </c>
      <c r="P534" s="74">
        <v>308</v>
      </c>
      <c r="Q534" s="74">
        <v>356</v>
      </c>
      <c r="R534" s="1"/>
      <c r="S534" s="5">
        <v>167</v>
      </c>
      <c r="T534" s="5">
        <v>240</v>
      </c>
      <c r="U534" s="5">
        <v>264</v>
      </c>
      <c r="V534" s="79">
        <v>230</v>
      </c>
      <c r="W534" s="35">
        <v>308</v>
      </c>
      <c r="X534" s="52">
        <v>337</v>
      </c>
      <c r="Y534" s="80">
        <f t="shared" si="130"/>
        <v>-75</v>
      </c>
      <c r="Z534" s="5">
        <f t="shared" si="131"/>
        <v>-2</v>
      </c>
      <c r="AA534" s="5">
        <f t="shared" si="132"/>
        <v>-14</v>
      </c>
      <c r="AB534" s="5">
        <f t="shared" si="133"/>
        <v>-80</v>
      </c>
      <c r="AC534" s="7">
        <f t="shared" si="134"/>
        <v>0</v>
      </c>
      <c r="AD534" s="5">
        <f t="shared" si="135"/>
        <v>-19</v>
      </c>
      <c r="AI534" s="83" t="b">
        <f t="shared" ref="AI534:AI597" si="136">(U534/T534)&gt;=1.03</f>
        <v>1</v>
      </c>
      <c r="AJ534" s="83" t="b">
        <f t="shared" ref="AJ534:AJ597" si="137">(X534/W534)&gt;=1.03</f>
        <v>1</v>
      </c>
      <c r="AK534" s="83" t="b">
        <f t="shared" ref="AK534:AK597" si="138">OR(NOT(AI534),NOT(AJ534))</f>
        <v>0</v>
      </c>
      <c r="BT534" s="12"/>
      <c r="CA534" s="108"/>
    </row>
    <row r="535" spans="1:79" ht="15" hidden="1" customHeight="1" x14ac:dyDescent="0.35">
      <c r="A535" s="87">
        <v>44148</v>
      </c>
      <c r="B535" s="88" t="s">
        <v>26</v>
      </c>
      <c r="C535" s="74">
        <v>13705</v>
      </c>
      <c r="D535" s="74" t="s">
        <v>154</v>
      </c>
      <c r="E535" s="74">
        <v>232121</v>
      </c>
      <c r="F535" s="74" t="s">
        <v>168</v>
      </c>
      <c r="G535" s="74">
        <v>232805</v>
      </c>
      <c r="H535" s="74">
        <v>1</v>
      </c>
      <c r="I535" s="74" t="str">
        <f t="shared" si="129"/>
        <v>Matches old PSSE info</v>
      </c>
      <c r="J535" s="74"/>
      <c r="K535" s="72"/>
      <c r="L535" s="74">
        <v>272</v>
      </c>
      <c r="M535" s="74">
        <v>272</v>
      </c>
      <c r="N535" s="74">
        <v>286</v>
      </c>
      <c r="O535" s="74">
        <v>272</v>
      </c>
      <c r="P535" s="74">
        <v>272</v>
      </c>
      <c r="Q535" s="74">
        <v>286</v>
      </c>
      <c r="R535" s="1"/>
      <c r="S535" s="7">
        <v>272</v>
      </c>
      <c r="T535" s="68">
        <v>286</v>
      </c>
      <c r="U535" s="68">
        <v>329</v>
      </c>
      <c r="V535" s="68">
        <v>286</v>
      </c>
      <c r="W535" s="68">
        <v>286</v>
      </c>
      <c r="X535" s="70">
        <v>329</v>
      </c>
      <c r="Y535" s="56">
        <f t="shared" si="130"/>
        <v>0</v>
      </c>
      <c r="Z535" s="7">
        <f t="shared" si="131"/>
        <v>14</v>
      </c>
      <c r="AA535" s="7">
        <f t="shared" si="132"/>
        <v>43</v>
      </c>
      <c r="AB535" s="7">
        <f t="shared" si="133"/>
        <v>14</v>
      </c>
      <c r="AC535" s="7">
        <f t="shared" si="134"/>
        <v>14</v>
      </c>
      <c r="AD535" s="7">
        <f t="shared" si="135"/>
        <v>43</v>
      </c>
      <c r="AI535" s="83" t="b">
        <f t="shared" si="136"/>
        <v>1</v>
      </c>
      <c r="AJ535" s="83" t="b">
        <f t="shared" si="137"/>
        <v>1</v>
      </c>
      <c r="AK535" s="83" t="b">
        <f t="shared" si="138"/>
        <v>0</v>
      </c>
      <c r="BT535" s="12"/>
      <c r="CA535" s="108"/>
    </row>
    <row r="536" spans="1:79" ht="15" hidden="1" customHeight="1" x14ac:dyDescent="0.35">
      <c r="A536" s="87">
        <v>44096</v>
      </c>
      <c r="B536" s="88" t="s">
        <v>26</v>
      </c>
      <c r="C536" s="74">
        <v>13707</v>
      </c>
      <c r="D536" s="74" t="s">
        <v>82</v>
      </c>
      <c r="E536" s="74">
        <v>232119</v>
      </c>
      <c r="F536" s="74" t="s">
        <v>84</v>
      </c>
      <c r="G536" s="74">
        <v>232117</v>
      </c>
      <c r="H536" s="74">
        <v>1</v>
      </c>
      <c r="I536" s="74" t="str">
        <f t="shared" si="129"/>
        <v>Matches old PSSE info</v>
      </c>
      <c r="J536" s="74"/>
      <c r="K536" s="72"/>
      <c r="L536" s="74">
        <v>178</v>
      </c>
      <c r="M536" s="74">
        <v>225</v>
      </c>
      <c r="N536" s="74">
        <v>259</v>
      </c>
      <c r="O536" s="74">
        <v>193</v>
      </c>
      <c r="P536" s="74">
        <v>242</v>
      </c>
      <c r="Q536" s="74">
        <v>278</v>
      </c>
      <c r="R536" s="1"/>
      <c r="S536" s="5">
        <v>101</v>
      </c>
      <c r="T536" s="5">
        <v>144</v>
      </c>
      <c r="U536" s="5">
        <v>149</v>
      </c>
      <c r="V536" s="5">
        <v>128</v>
      </c>
      <c r="W536" s="5">
        <v>175</v>
      </c>
      <c r="X536" s="52">
        <v>181</v>
      </c>
      <c r="Y536" s="80">
        <f t="shared" si="130"/>
        <v>-77</v>
      </c>
      <c r="Z536" s="5">
        <f t="shared" si="131"/>
        <v>-81</v>
      </c>
      <c r="AA536" s="5">
        <f t="shared" si="132"/>
        <v>-110</v>
      </c>
      <c r="AB536" s="5">
        <f t="shared" si="133"/>
        <v>-65</v>
      </c>
      <c r="AC536" s="5">
        <f t="shared" si="134"/>
        <v>-67</v>
      </c>
      <c r="AD536" s="5">
        <f t="shared" si="135"/>
        <v>-97</v>
      </c>
      <c r="AI536" s="83" t="b">
        <f t="shared" si="136"/>
        <v>1</v>
      </c>
      <c r="AJ536" s="83" t="b">
        <f t="shared" si="137"/>
        <v>1</v>
      </c>
      <c r="AK536" s="83" t="b">
        <f t="shared" si="138"/>
        <v>0</v>
      </c>
      <c r="BT536" s="12"/>
      <c r="CA536" s="108"/>
    </row>
    <row r="537" spans="1:79" ht="15" hidden="1" customHeight="1" x14ac:dyDescent="0.35">
      <c r="A537" s="87">
        <v>44200</v>
      </c>
      <c r="B537" s="88" t="s">
        <v>26</v>
      </c>
      <c r="C537" s="74">
        <v>13709</v>
      </c>
      <c r="D537" s="74" t="s">
        <v>254</v>
      </c>
      <c r="E537" s="74">
        <v>232112</v>
      </c>
      <c r="F537" s="74" t="s">
        <v>256</v>
      </c>
      <c r="G537" s="74">
        <v>232114</v>
      </c>
      <c r="H537" s="74">
        <v>1</v>
      </c>
      <c r="I537" s="74" t="str">
        <f t="shared" si="129"/>
        <v>Matches old PSSE info</v>
      </c>
      <c r="J537" s="74"/>
      <c r="K537" s="72"/>
      <c r="L537" s="74">
        <v>242</v>
      </c>
      <c r="M537" s="74">
        <v>242</v>
      </c>
      <c r="N537" s="74">
        <v>278</v>
      </c>
      <c r="O537" s="74">
        <v>310</v>
      </c>
      <c r="P537" s="74">
        <v>310</v>
      </c>
      <c r="Q537" s="74">
        <v>356</v>
      </c>
      <c r="R537" s="1"/>
      <c r="S537" s="5">
        <v>167</v>
      </c>
      <c r="T537" s="5">
        <v>240</v>
      </c>
      <c r="U537" s="5">
        <v>264</v>
      </c>
      <c r="V537" s="5">
        <v>230</v>
      </c>
      <c r="W537" s="5">
        <v>308</v>
      </c>
      <c r="X537" s="52">
        <v>337</v>
      </c>
      <c r="Y537" s="80">
        <f t="shared" si="130"/>
        <v>-75</v>
      </c>
      <c r="Z537" s="5">
        <f t="shared" si="131"/>
        <v>-2</v>
      </c>
      <c r="AA537" s="5">
        <f t="shared" si="132"/>
        <v>-14</v>
      </c>
      <c r="AB537" s="5">
        <f t="shared" si="133"/>
        <v>-80</v>
      </c>
      <c r="AC537" s="5">
        <f t="shared" si="134"/>
        <v>-2</v>
      </c>
      <c r="AD537" s="5">
        <f t="shared" si="135"/>
        <v>-19</v>
      </c>
      <c r="AI537" s="83" t="b">
        <f t="shared" si="136"/>
        <v>1</v>
      </c>
      <c r="AJ537" s="83" t="b">
        <f t="shared" si="137"/>
        <v>1</v>
      </c>
      <c r="AK537" s="83" t="b">
        <f t="shared" si="138"/>
        <v>0</v>
      </c>
      <c r="BT537" s="12"/>
      <c r="CA537" s="108"/>
    </row>
    <row r="538" spans="1:79" ht="15" hidden="1" customHeight="1" x14ac:dyDescent="0.35">
      <c r="A538" s="87">
        <v>44148</v>
      </c>
      <c r="B538" s="88" t="s">
        <v>26</v>
      </c>
      <c r="C538" s="74">
        <v>13710</v>
      </c>
      <c r="D538" s="74" t="s">
        <v>169</v>
      </c>
      <c r="E538" s="74">
        <v>232116</v>
      </c>
      <c r="F538" s="74" t="s">
        <v>170</v>
      </c>
      <c r="G538" s="74">
        <v>232117</v>
      </c>
      <c r="H538" s="74">
        <v>1</v>
      </c>
      <c r="I538" s="74" t="str">
        <f t="shared" si="129"/>
        <v>Matches old PSSE info</v>
      </c>
      <c r="J538" s="74"/>
      <c r="K538" s="72"/>
      <c r="L538" s="74">
        <v>390</v>
      </c>
      <c r="M538" s="74">
        <v>482</v>
      </c>
      <c r="N538" s="74">
        <v>555</v>
      </c>
      <c r="O538" s="74">
        <v>449</v>
      </c>
      <c r="P538" s="74">
        <v>543</v>
      </c>
      <c r="Q538" s="74">
        <v>625</v>
      </c>
      <c r="R538" s="1"/>
      <c r="S538" s="5">
        <v>329</v>
      </c>
      <c r="T538" s="5">
        <v>372</v>
      </c>
      <c r="U538" s="5">
        <v>428</v>
      </c>
      <c r="V538" s="5">
        <v>384</v>
      </c>
      <c r="W538" s="5">
        <v>421</v>
      </c>
      <c r="X538" s="52">
        <v>480</v>
      </c>
      <c r="Y538" s="80">
        <f t="shared" si="130"/>
        <v>-61</v>
      </c>
      <c r="Z538" s="5">
        <f t="shared" si="131"/>
        <v>-110</v>
      </c>
      <c r="AA538" s="5">
        <f t="shared" si="132"/>
        <v>-127</v>
      </c>
      <c r="AB538" s="5">
        <f t="shared" si="133"/>
        <v>-65</v>
      </c>
      <c r="AC538" s="5">
        <f t="shared" si="134"/>
        <v>-122</v>
      </c>
      <c r="AD538" s="5">
        <f t="shared" si="135"/>
        <v>-145</v>
      </c>
      <c r="AI538" s="83" t="b">
        <f t="shared" si="136"/>
        <v>1</v>
      </c>
      <c r="AJ538" s="83" t="b">
        <f t="shared" si="137"/>
        <v>1</v>
      </c>
      <c r="AK538" s="83" t="b">
        <f t="shared" si="138"/>
        <v>0</v>
      </c>
      <c r="BT538" s="12"/>
      <c r="CA538" s="108"/>
    </row>
    <row r="539" spans="1:79" ht="15" hidden="1" customHeight="1" x14ac:dyDescent="0.35">
      <c r="A539" s="87">
        <v>44096</v>
      </c>
      <c r="B539" s="88" t="s">
        <v>26</v>
      </c>
      <c r="C539" s="74">
        <v>13713</v>
      </c>
      <c r="D539" s="74" t="s">
        <v>27</v>
      </c>
      <c r="E539" s="74">
        <v>232129</v>
      </c>
      <c r="F539" s="74" t="s">
        <v>28</v>
      </c>
      <c r="G539" s="74">
        <v>232127</v>
      </c>
      <c r="H539" s="74">
        <v>1</v>
      </c>
      <c r="I539" s="74" t="str">
        <f t="shared" si="129"/>
        <v>Matches old PSSE info</v>
      </c>
      <c r="J539" s="74"/>
      <c r="K539" s="72"/>
      <c r="L539" s="74">
        <v>275</v>
      </c>
      <c r="M539" s="74">
        <v>350</v>
      </c>
      <c r="N539" s="74">
        <v>403</v>
      </c>
      <c r="O539" s="74">
        <v>317</v>
      </c>
      <c r="P539" s="74">
        <v>394</v>
      </c>
      <c r="Q539" s="74">
        <v>453</v>
      </c>
      <c r="R539" s="1"/>
      <c r="S539" s="5">
        <v>272</v>
      </c>
      <c r="T539" s="5">
        <v>347</v>
      </c>
      <c r="U539" s="5">
        <v>373</v>
      </c>
      <c r="V539" s="5">
        <v>314</v>
      </c>
      <c r="W539" s="5">
        <v>389</v>
      </c>
      <c r="X539" s="52">
        <v>422</v>
      </c>
      <c r="Y539" s="80">
        <f t="shared" si="130"/>
        <v>-3</v>
      </c>
      <c r="Z539" s="5">
        <f t="shared" si="131"/>
        <v>-3</v>
      </c>
      <c r="AA539" s="5">
        <f t="shared" si="132"/>
        <v>-30</v>
      </c>
      <c r="AB539" s="5">
        <f t="shared" si="133"/>
        <v>-3</v>
      </c>
      <c r="AC539" s="5">
        <f t="shared" si="134"/>
        <v>-5</v>
      </c>
      <c r="AD539" s="5">
        <f t="shared" si="135"/>
        <v>-31</v>
      </c>
      <c r="AI539" s="83" t="b">
        <f t="shared" si="136"/>
        <v>1</v>
      </c>
      <c r="AJ539" s="83" t="b">
        <f t="shared" si="137"/>
        <v>1</v>
      </c>
      <c r="AK539" s="83" t="b">
        <f t="shared" si="138"/>
        <v>0</v>
      </c>
      <c r="BT539" s="12"/>
      <c r="CA539" s="108"/>
    </row>
    <row r="540" spans="1:79" ht="15" hidden="1" customHeight="1" x14ac:dyDescent="0.35">
      <c r="A540" s="87">
        <v>44096</v>
      </c>
      <c r="B540" s="88" t="s">
        <v>26</v>
      </c>
      <c r="C540" s="74">
        <v>13720</v>
      </c>
      <c r="D540" s="74" t="s">
        <v>153</v>
      </c>
      <c r="E540" s="74">
        <v>232125</v>
      </c>
      <c r="F540" s="74" t="s">
        <v>154</v>
      </c>
      <c r="G540" s="74">
        <v>232121</v>
      </c>
      <c r="H540" s="74">
        <v>1</v>
      </c>
      <c r="I540" s="74" t="str">
        <f t="shared" si="129"/>
        <v>Matches old PSSE info</v>
      </c>
      <c r="J540" s="74"/>
      <c r="K540" s="72"/>
      <c r="L540" s="74">
        <v>390</v>
      </c>
      <c r="M540" s="74">
        <v>482</v>
      </c>
      <c r="N540" s="74">
        <v>555</v>
      </c>
      <c r="O540" s="74">
        <v>449</v>
      </c>
      <c r="P540" s="74">
        <v>543</v>
      </c>
      <c r="Q540" s="74">
        <v>625</v>
      </c>
      <c r="R540" s="1"/>
      <c r="S540" s="5">
        <v>280</v>
      </c>
      <c r="T540" s="5">
        <v>348</v>
      </c>
      <c r="U540" s="5">
        <v>400</v>
      </c>
      <c r="V540" s="5">
        <v>318</v>
      </c>
      <c r="W540" s="5">
        <v>389</v>
      </c>
      <c r="X540" s="52">
        <v>447</v>
      </c>
      <c r="Y540" s="80">
        <f t="shared" si="130"/>
        <v>-110</v>
      </c>
      <c r="Z540" s="5">
        <f t="shared" si="131"/>
        <v>-134</v>
      </c>
      <c r="AA540" s="5">
        <f t="shared" si="132"/>
        <v>-155</v>
      </c>
      <c r="AB540" s="5">
        <f t="shared" si="133"/>
        <v>-131</v>
      </c>
      <c r="AC540" s="5">
        <f t="shared" si="134"/>
        <v>-154</v>
      </c>
      <c r="AD540" s="5">
        <f t="shared" si="135"/>
        <v>-178</v>
      </c>
      <c r="AI540" s="83" t="b">
        <f t="shared" si="136"/>
        <v>1</v>
      </c>
      <c r="AJ540" s="83" t="b">
        <f t="shared" si="137"/>
        <v>1</v>
      </c>
      <c r="AK540" s="83" t="b">
        <f t="shared" si="138"/>
        <v>0</v>
      </c>
      <c r="BT540" s="12"/>
      <c r="CA540" s="108"/>
    </row>
    <row r="541" spans="1:79" ht="15" hidden="1" customHeight="1" x14ac:dyDescent="0.35">
      <c r="A541" s="87">
        <v>44202</v>
      </c>
      <c r="B541" s="88" t="s">
        <v>26</v>
      </c>
      <c r="C541" s="74">
        <v>13721</v>
      </c>
      <c r="D541" s="74" t="s">
        <v>260</v>
      </c>
      <c r="E541" s="74">
        <v>232132</v>
      </c>
      <c r="F541" s="74" t="s">
        <v>261</v>
      </c>
      <c r="G541" s="74">
        <v>232150</v>
      </c>
      <c r="H541" s="74">
        <v>1</v>
      </c>
      <c r="I541" s="74" t="str">
        <f t="shared" si="129"/>
        <v>Matches old PSSE info</v>
      </c>
      <c r="J541" s="74"/>
      <c r="K541" s="72"/>
      <c r="L541" s="74">
        <v>329</v>
      </c>
      <c r="M541" s="74">
        <v>372</v>
      </c>
      <c r="N541" s="74">
        <v>428</v>
      </c>
      <c r="O541" s="74">
        <v>384</v>
      </c>
      <c r="P541" s="74">
        <v>421</v>
      </c>
      <c r="Q541" s="74">
        <v>484</v>
      </c>
      <c r="R541" s="1"/>
      <c r="S541" s="5">
        <v>273</v>
      </c>
      <c r="T541" s="5">
        <v>348</v>
      </c>
      <c r="U541" s="5">
        <v>375</v>
      </c>
      <c r="V541" s="5">
        <v>315</v>
      </c>
      <c r="W541" s="5">
        <v>392</v>
      </c>
      <c r="X541" s="52">
        <v>424</v>
      </c>
      <c r="Y541" s="80">
        <f t="shared" si="130"/>
        <v>-56</v>
      </c>
      <c r="Z541" s="5">
        <f t="shared" si="131"/>
        <v>-24</v>
      </c>
      <c r="AA541" s="5">
        <f t="shared" si="132"/>
        <v>-53</v>
      </c>
      <c r="AB541" s="5">
        <f t="shared" si="133"/>
        <v>-69</v>
      </c>
      <c r="AC541" s="5">
        <f t="shared" si="134"/>
        <v>-29</v>
      </c>
      <c r="AD541" s="5">
        <f t="shared" si="135"/>
        <v>-60</v>
      </c>
      <c r="AI541" s="83" t="b">
        <f t="shared" si="136"/>
        <v>1</v>
      </c>
      <c r="AJ541" s="83" t="b">
        <f t="shared" si="137"/>
        <v>1</v>
      </c>
      <c r="AK541" s="83" t="b">
        <f t="shared" si="138"/>
        <v>0</v>
      </c>
      <c r="BT541" s="12"/>
      <c r="CA541" s="108"/>
    </row>
    <row r="542" spans="1:79" ht="15" hidden="1" customHeight="1" x14ac:dyDescent="0.35">
      <c r="A542" s="91">
        <v>44202</v>
      </c>
      <c r="B542" s="88" t="s">
        <v>26</v>
      </c>
      <c r="C542" s="74">
        <v>13723</v>
      </c>
      <c r="D542" s="74" t="s">
        <v>262</v>
      </c>
      <c r="E542" s="74">
        <v>232100</v>
      </c>
      <c r="F542" s="74" t="s">
        <v>263</v>
      </c>
      <c r="G542" s="74">
        <v>233913</v>
      </c>
      <c r="H542" s="74">
        <v>1</v>
      </c>
      <c r="I542" s="74" t="str">
        <f t="shared" si="129"/>
        <v>Matches old PSSE info</v>
      </c>
      <c r="J542" s="74"/>
      <c r="K542" s="72"/>
      <c r="L542" s="74">
        <v>380</v>
      </c>
      <c r="M542" s="74">
        <v>437</v>
      </c>
      <c r="N542" s="74">
        <v>494</v>
      </c>
      <c r="O542" s="74">
        <v>380</v>
      </c>
      <c r="P542" s="74">
        <v>437</v>
      </c>
      <c r="Q542" s="74">
        <v>494</v>
      </c>
      <c r="R542" s="1"/>
      <c r="S542" s="5">
        <v>280</v>
      </c>
      <c r="T542" s="5">
        <v>348</v>
      </c>
      <c r="U542" s="5">
        <v>400</v>
      </c>
      <c r="V542" s="5">
        <v>318</v>
      </c>
      <c r="W542" s="5">
        <v>389</v>
      </c>
      <c r="X542" s="52">
        <v>447</v>
      </c>
      <c r="Y542" s="80">
        <f t="shared" si="130"/>
        <v>-100</v>
      </c>
      <c r="Z542" s="5">
        <f t="shared" si="131"/>
        <v>-89</v>
      </c>
      <c r="AA542" s="5">
        <f t="shared" si="132"/>
        <v>-94</v>
      </c>
      <c r="AB542" s="5">
        <f t="shared" si="133"/>
        <v>-62</v>
      </c>
      <c r="AC542" s="5">
        <f t="shared" si="134"/>
        <v>-48</v>
      </c>
      <c r="AD542" s="5">
        <f t="shared" si="135"/>
        <v>-47</v>
      </c>
      <c r="AI542" s="83" t="b">
        <f t="shared" si="136"/>
        <v>1</v>
      </c>
      <c r="AJ542" s="83" t="b">
        <f t="shared" si="137"/>
        <v>1</v>
      </c>
      <c r="AK542" s="83" t="b">
        <f t="shared" si="138"/>
        <v>0</v>
      </c>
      <c r="BT542" s="12"/>
      <c r="CA542" s="108"/>
    </row>
    <row r="543" spans="1:79" ht="15" hidden="1" customHeight="1" x14ac:dyDescent="0.35">
      <c r="A543" s="91">
        <v>44202</v>
      </c>
      <c r="B543" s="88" t="s">
        <v>26</v>
      </c>
      <c r="C543" s="74">
        <v>13723</v>
      </c>
      <c r="D543" s="74" t="s">
        <v>264</v>
      </c>
      <c r="E543" s="74">
        <v>232105</v>
      </c>
      <c r="F543" s="74" t="s">
        <v>263</v>
      </c>
      <c r="G543" s="74">
        <v>233913</v>
      </c>
      <c r="H543" s="74">
        <v>1</v>
      </c>
      <c r="I543" s="74" t="str">
        <f t="shared" si="129"/>
        <v>Does not match old PSSE info</v>
      </c>
      <c r="J543" s="74"/>
      <c r="K543" s="72"/>
      <c r="L543" s="74">
        <v>380</v>
      </c>
      <c r="M543" s="74">
        <v>437</v>
      </c>
      <c r="N543" s="74">
        <v>494</v>
      </c>
      <c r="O543" s="74">
        <v>380</v>
      </c>
      <c r="P543" s="74">
        <v>437</v>
      </c>
      <c r="Q543" s="74">
        <v>494</v>
      </c>
      <c r="R543" s="1"/>
      <c r="S543" s="5">
        <v>280</v>
      </c>
      <c r="T543" s="5">
        <v>348</v>
      </c>
      <c r="U543" s="5">
        <v>400</v>
      </c>
      <c r="V543" s="5">
        <v>318</v>
      </c>
      <c r="W543" s="5">
        <v>389</v>
      </c>
      <c r="X543" s="52">
        <v>447</v>
      </c>
      <c r="Y543" s="80">
        <f t="shared" si="130"/>
        <v>-100</v>
      </c>
      <c r="Z543" s="5">
        <f t="shared" si="131"/>
        <v>-89</v>
      </c>
      <c r="AA543" s="5">
        <f t="shared" si="132"/>
        <v>-94</v>
      </c>
      <c r="AB543" s="5">
        <f t="shared" si="133"/>
        <v>-62</v>
      </c>
      <c r="AC543" s="5">
        <f t="shared" si="134"/>
        <v>-48</v>
      </c>
      <c r="AD543" s="5">
        <f t="shared" si="135"/>
        <v>-47</v>
      </c>
      <c r="AI543" s="83" t="b">
        <f t="shared" si="136"/>
        <v>1</v>
      </c>
      <c r="AJ543" s="83" t="b">
        <f t="shared" si="137"/>
        <v>1</v>
      </c>
      <c r="AK543" s="83" t="b">
        <f t="shared" si="138"/>
        <v>0</v>
      </c>
      <c r="BT543" s="12"/>
      <c r="CA543" s="108"/>
    </row>
    <row r="544" spans="1:79" ht="15" hidden="1" customHeight="1" x14ac:dyDescent="0.35">
      <c r="A544" s="87">
        <v>44202</v>
      </c>
      <c r="B544" s="88" t="s">
        <v>26</v>
      </c>
      <c r="C544" s="74">
        <v>13727</v>
      </c>
      <c r="D544" s="74" t="s">
        <v>27</v>
      </c>
      <c r="E544" s="74">
        <v>232129</v>
      </c>
      <c r="F544" s="74" t="s">
        <v>265</v>
      </c>
      <c r="G544" s="74">
        <v>233924</v>
      </c>
      <c r="H544" s="74">
        <v>1</v>
      </c>
      <c r="I544" s="74" t="str">
        <f t="shared" si="129"/>
        <v>Matches old PSSE info</v>
      </c>
      <c r="J544" s="74"/>
      <c r="K544" s="72"/>
      <c r="L544" s="74">
        <v>273</v>
      </c>
      <c r="M544" s="74">
        <v>348</v>
      </c>
      <c r="N544" s="74">
        <v>400</v>
      </c>
      <c r="O544" s="74">
        <v>315</v>
      </c>
      <c r="P544" s="74">
        <v>392</v>
      </c>
      <c r="Q544" s="74">
        <v>451</v>
      </c>
      <c r="R544" s="1"/>
      <c r="S544" s="7">
        <v>273</v>
      </c>
      <c r="T544" s="7">
        <v>348</v>
      </c>
      <c r="U544" s="5">
        <v>375</v>
      </c>
      <c r="V544" s="7">
        <v>315</v>
      </c>
      <c r="W544" s="7">
        <v>392</v>
      </c>
      <c r="X544" s="52">
        <v>424</v>
      </c>
      <c r="Y544" s="56">
        <f t="shared" si="130"/>
        <v>0</v>
      </c>
      <c r="Z544" s="7">
        <f t="shared" si="131"/>
        <v>0</v>
      </c>
      <c r="AA544" s="5">
        <f t="shared" si="132"/>
        <v>-25</v>
      </c>
      <c r="AB544" s="7">
        <f t="shared" si="133"/>
        <v>0</v>
      </c>
      <c r="AC544" s="7">
        <f t="shared" si="134"/>
        <v>0</v>
      </c>
      <c r="AD544" s="5">
        <f t="shared" si="135"/>
        <v>-27</v>
      </c>
      <c r="AI544" s="83" t="b">
        <f t="shared" si="136"/>
        <v>1</v>
      </c>
      <c r="AJ544" s="83" t="b">
        <f t="shared" si="137"/>
        <v>1</v>
      </c>
      <c r="AK544" s="83" t="b">
        <f t="shared" si="138"/>
        <v>0</v>
      </c>
      <c r="BT544" s="12"/>
      <c r="CA544" s="108"/>
    </row>
    <row r="545" spans="1:79" ht="15" hidden="1" customHeight="1" x14ac:dyDescent="0.35">
      <c r="A545" s="91">
        <v>44202</v>
      </c>
      <c r="B545" s="88" t="s">
        <v>26</v>
      </c>
      <c r="C545" s="74">
        <v>13731</v>
      </c>
      <c r="D545" s="74" t="s">
        <v>155</v>
      </c>
      <c r="E545" s="74">
        <v>232126</v>
      </c>
      <c r="F545" s="74" t="s">
        <v>266</v>
      </c>
      <c r="G545" s="74">
        <v>232124</v>
      </c>
      <c r="H545" s="74">
        <v>1</v>
      </c>
      <c r="I545" s="74" t="str">
        <f t="shared" si="129"/>
        <v>Matches old PSSE info</v>
      </c>
      <c r="J545" s="74"/>
      <c r="K545" s="72"/>
      <c r="L545" s="74">
        <v>271</v>
      </c>
      <c r="M545" s="74">
        <v>348</v>
      </c>
      <c r="N545" s="74">
        <v>400</v>
      </c>
      <c r="O545" s="74">
        <v>312</v>
      </c>
      <c r="P545" s="74">
        <v>389</v>
      </c>
      <c r="Q545" s="74">
        <v>447</v>
      </c>
      <c r="R545" s="1"/>
      <c r="S545" s="7">
        <v>271</v>
      </c>
      <c r="T545" s="7">
        <v>348</v>
      </c>
      <c r="U545" s="5">
        <v>381</v>
      </c>
      <c r="V545" s="68">
        <v>313</v>
      </c>
      <c r="W545" s="7">
        <v>389</v>
      </c>
      <c r="X545" s="52">
        <v>432</v>
      </c>
      <c r="Y545" s="56">
        <f t="shared" si="130"/>
        <v>0</v>
      </c>
      <c r="Z545" s="7">
        <f t="shared" si="131"/>
        <v>0</v>
      </c>
      <c r="AA545" s="5">
        <f t="shared" si="132"/>
        <v>-19</v>
      </c>
      <c r="AB545" s="7">
        <f t="shared" si="133"/>
        <v>1</v>
      </c>
      <c r="AC545" s="7">
        <f t="shared" si="134"/>
        <v>0</v>
      </c>
      <c r="AD545" s="5">
        <f t="shared" si="135"/>
        <v>-15</v>
      </c>
      <c r="AI545" s="83" t="b">
        <f t="shared" si="136"/>
        <v>1</v>
      </c>
      <c r="AJ545" s="83" t="b">
        <f t="shared" si="137"/>
        <v>1</v>
      </c>
      <c r="AK545" s="83" t="b">
        <f t="shared" si="138"/>
        <v>0</v>
      </c>
      <c r="BT545" s="12"/>
      <c r="CA545" s="108"/>
    </row>
    <row r="546" spans="1:79" ht="15" hidden="1" customHeight="1" x14ac:dyDescent="0.35">
      <c r="A546" s="87">
        <v>44201</v>
      </c>
      <c r="B546" s="88" t="s">
        <v>26</v>
      </c>
      <c r="C546" s="74">
        <v>13746</v>
      </c>
      <c r="D546" s="78" t="s">
        <v>171</v>
      </c>
      <c r="E546" s="74">
        <v>232139</v>
      </c>
      <c r="F546" s="78" t="s">
        <v>172</v>
      </c>
      <c r="G546" s="74">
        <v>232121</v>
      </c>
      <c r="H546" s="74">
        <v>1</v>
      </c>
      <c r="I546" s="74" t="str">
        <f t="shared" si="129"/>
        <v>Matches old PSSE info</v>
      </c>
      <c r="J546" s="74"/>
      <c r="K546" s="72"/>
      <c r="L546" s="74">
        <v>453</v>
      </c>
      <c r="M546" s="74">
        <v>545</v>
      </c>
      <c r="N546" s="74">
        <v>627</v>
      </c>
      <c r="O546" s="74">
        <v>504</v>
      </c>
      <c r="P546" s="74">
        <v>596</v>
      </c>
      <c r="Q546" s="74">
        <v>686</v>
      </c>
      <c r="R546" s="1"/>
      <c r="S546" s="5">
        <v>290</v>
      </c>
      <c r="T546" s="5">
        <v>384</v>
      </c>
      <c r="U546" s="5">
        <v>437</v>
      </c>
      <c r="V546" s="5">
        <v>368</v>
      </c>
      <c r="W546" s="5">
        <v>465</v>
      </c>
      <c r="X546" s="52">
        <v>528</v>
      </c>
      <c r="Y546" s="80">
        <f t="shared" si="130"/>
        <v>-163</v>
      </c>
      <c r="Z546" s="5">
        <f t="shared" si="131"/>
        <v>-161</v>
      </c>
      <c r="AA546" s="5">
        <f t="shared" si="132"/>
        <v>-190</v>
      </c>
      <c r="AB546" s="5">
        <f t="shared" si="133"/>
        <v>-136</v>
      </c>
      <c r="AC546" s="5">
        <f t="shared" si="134"/>
        <v>-131</v>
      </c>
      <c r="AD546" s="5">
        <f t="shared" si="135"/>
        <v>-158</v>
      </c>
      <c r="AI546" s="83" t="b">
        <f t="shared" si="136"/>
        <v>1</v>
      </c>
      <c r="AJ546" s="83" t="b">
        <f t="shared" si="137"/>
        <v>1</v>
      </c>
      <c r="AK546" s="83" t="b">
        <f t="shared" si="138"/>
        <v>0</v>
      </c>
      <c r="BT546" s="12"/>
      <c r="CA546" s="108"/>
    </row>
    <row r="547" spans="1:79" ht="15" hidden="1" customHeight="1" x14ac:dyDescent="0.35">
      <c r="A547" s="87">
        <v>44148</v>
      </c>
      <c r="B547" s="88" t="s">
        <v>26</v>
      </c>
      <c r="C547" s="74">
        <v>13747</v>
      </c>
      <c r="D547" s="74" t="s">
        <v>173</v>
      </c>
      <c r="E547" s="74">
        <v>232140</v>
      </c>
      <c r="F547" s="74" t="s">
        <v>172</v>
      </c>
      <c r="G547" s="74">
        <v>232121</v>
      </c>
      <c r="H547" s="74">
        <v>1</v>
      </c>
      <c r="I547" s="74" t="str">
        <f t="shared" si="129"/>
        <v>Matches old PSSE info</v>
      </c>
      <c r="J547" s="74"/>
      <c r="K547" s="72"/>
      <c r="L547" s="74">
        <v>310</v>
      </c>
      <c r="M547" s="74">
        <v>413</v>
      </c>
      <c r="N547" s="74">
        <v>476</v>
      </c>
      <c r="O547" s="74">
        <v>310</v>
      </c>
      <c r="P547" s="74">
        <v>413</v>
      </c>
      <c r="Q547" s="74">
        <v>476</v>
      </c>
      <c r="R547" s="1"/>
      <c r="S547" s="68">
        <v>340</v>
      </c>
      <c r="T547" s="5">
        <v>381</v>
      </c>
      <c r="U547" s="5">
        <v>393</v>
      </c>
      <c r="V547" s="68">
        <v>366</v>
      </c>
      <c r="W547" s="5">
        <v>400</v>
      </c>
      <c r="X547" s="52">
        <v>412</v>
      </c>
      <c r="Y547" s="56">
        <f t="shared" si="130"/>
        <v>30</v>
      </c>
      <c r="Z547" s="5">
        <f t="shared" si="131"/>
        <v>-32</v>
      </c>
      <c r="AA547" s="5">
        <f t="shared" si="132"/>
        <v>-83</v>
      </c>
      <c r="AB547" s="7">
        <f t="shared" si="133"/>
        <v>56</v>
      </c>
      <c r="AC547" s="5">
        <f t="shared" si="134"/>
        <v>-13</v>
      </c>
      <c r="AD547" s="5">
        <f t="shared" si="135"/>
        <v>-64</v>
      </c>
      <c r="AI547" s="83" t="b">
        <f t="shared" si="136"/>
        <v>1</v>
      </c>
      <c r="AJ547" s="83" t="b">
        <f t="shared" si="137"/>
        <v>1</v>
      </c>
      <c r="AK547" s="83" t="b">
        <f t="shared" si="138"/>
        <v>0</v>
      </c>
      <c r="BT547" s="12"/>
      <c r="CA547" s="108"/>
    </row>
    <row r="548" spans="1:79" ht="15" hidden="1" customHeight="1" x14ac:dyDescent="0.35">
      <c r="A548" s="87">
        <v>44148</v>
      </c>
      <c r="B548" s="88" t="s">
        <v>26</v>
      </c>
      <c r="C548" s="74">
        <v>13765</v>
      </c>
      <c r="D548" s="74" t="s">
        <v>174</v>
      </c>
      <c r="E548" s="74">
        <v>232132</v>
      </c>
      <c r="F548" s="74" t="s">
        <v>175</v>
      </c>
      <c r="G548" s="74">
        <v>232131</v>
      </c>
      <c r="H548" s="74">
        <v>1</v>
      </c>
      <c r="I548" s="74" t="str">
        <f t="shared" si="129"/>
        <v>Matches old PSSE info</v>
      </c>
      <c r="J548" s="74"/>
      <c r="K548" s="72"/>
      <c r="L548" s="74">
        <v>267</v>
      </c>
      <c r="M548" s="74">
        <v>327</v>
      </c>
      <c r="N548" s="74">
        <v>377</v>
      </c>
      <c r="O548" s="74">
        <v>286</v>
      </c>
      <c r="P548" s="74">
        <v>348</v>
      </c>
      <c r="Q548" s="74">
        <v>400</v>
      </c>
      <c r="R548" s="1"/>
      <c r="S548" s="7">
        <v>267</v>
      </c>
      <c r="T548" s="7">
        <v>327</v>
      </c>
      <c r="U548" s="5">
        <v>342</v>
      </c>
      <c r="V548" s="68">
        <v>287</v>
      </c>
      <c r="W548" s="7">
        <v>348</v>
      </c>
      <c r="X548" s="52">
        <v>365</v>
      </c>
      <c r="Y548" s="56">
        <f t="shared" si="130"/>
        <v>0</v>
      </c>
      <c r="Z548" s="7">
        <f t="shared" si="131"/>
        <v>0</v>
      </c>
      <c r="AA548" s="5">
        <f t="shared" si="132"/>
        <v>-35</v>
      </c>
      <c r="AB548" s="7">
        <f t="shared" si="133"/>
        <v>1</v>
      </c>
      <c r="AC548" s="7">
        <f t="shared" si="134"/>
        <v>0</v>
      </c>
      <c r="AD548" s="5">
        <f t="shared" si="135"/>
        <v>-35</v>
      </c>
      <c r="AI548" s="83" t="b">
        <f t="shared" si="136"/>
        <v>1</v>
      </c>
      <c r="AJ548" s="83" t="b">
        <f t="shared" si="137"/>
        <v>1</v>
      </c>
      <c r="AK548" s="83" t="b">
        <f t="shared" si="138"/>
        <v>0</v>
      </c>
      <c r="BT548" s="12"/>
      <c r="CA548" s="108"/>
    </row>
    <row r="549" spans="1:79" ht="15" hidden="1" customHeight="1" x14ac:dyDescent="0.35">
      <c r="A549" s="87">
        <v>44148</v>
      </c>
      <c r="B549" s="88" t="s">
        <v>26</v>
      </c>
      <c r="C549" s="74">
        <v>13766</v>
      </c>
      <c r="D549" s="74" t="s">
        <v>154</v>
      </c>
      <c r="E549" s="78">
        <v>232121</v>
      </c>
      <c r="F549" s="74" t="s">
        <v>181</v>
      </c>
      <c r="G549" s="78">
        <v>232136</v>
      </c>
      <c r="H549" s="74">
        <v>1</v>
      </c>
      <c r="I549" s="74" t="str">
        <f t="shared" si="129"/>
        <v>Matches old PSSE info</v>
      </c>
      <c r="J549" s="74"/>
      <c r="K549" s="72"/>
      <c r="L549" s="74">
        <v>242</v>
      </c>
      <c r="M549" s="74">
        <v>242</v>
      </c>
      <c r="N549" s="74">
        <v>278</v>
      </c>
      <c r="O549" s="74">
        <v>292</v>
      </c>
      <c r="P549" s="74">
        <v>310</v>
      </c>
      <c r="Q549" s="74">
        <v>356</v>
      </c>
      <c r="R549" s="1"/>
      <c r="S549" s="5">
        <v>167</v>
      </c>
      <c r="T549" s="5">
        <v>240</v>
      </c>
      <c r="U549" s="5">
        <v>264</v>
      </c>
      <c r="V549" s="5">
        <v>230</v>
      </c>
      <c r="W549" s="5">
        <v>308</v>
      </c>
      <c r="X549" s="52">
        <v>337</v>
      </c>
      <c r="Y549" s="80">
        <f t="shared" si="130"/>
        <v>-75</v>
      </c>
      <c r="Z549" s="5">
        <f t="shared" si="131"/>
        <v>-2</v>
      </c>
      <c r="AA549" s="5">
        <f t="shared" si="132"/>
        <v>-14</v>
      </c>
      <c r="AB549" s="5">
        <f t="shared" si="133"/>
        <v>-62</v>
      </c>
      <c r="AC549" s="5">
        <f t="shared" si="134"/>
        <v>-2</v>
      </c>
      <c r="AD549" s="5">
        <f t="shared" si="135"/>
        <v>-19</v>
      </c>
      <c r="AI549" s="83" t="b">
        <f t="shared" si="136"/>
        <v>1</v>
      </c>
      <c r="AJ549" s="83" t="b">
        <f t="shared" si="137"/>
        <v>1</v>
      </c>
      <c r="AK549" s="83" t="b">
        <f t="shared" si="138"/>
        <v>0</v>
      </c>
      <c r="BT549" s="12"/>
      <c r="CA549" s="108"/>
    </row>
    <row r="550" spans="1:79" ht="15" hidden="1" customHeight="1" x14ac:dyDescent="0.35">
      <c r="A550" s="87">
        <v>44148</v>
      </c>
      <c r="B550" s="88" t="s">
        <v>26</v>
      </c>
      <c r="C550" s="74">
        <v>13767</v>
      </c>
      <c r="D550" s="74" t="s">
        <v>182</v>
      </c>
      <c r="E550" s="74">
        <v>232136</v>
      </c>
      <c r="F550" s="74" t="s">
        <v>183</v>
      </c>
      <c r="G550" s="74">
        <v>232118</v>
      </c>
      <c r="H550" s="74">
        <v>1</v>
      </c>
      <c r="I550" s="74" t="str">
        <f t="shared" si="129"/>
        <v>Matches old PSSE info</v>
      </c>
      <c r="J550" s="74"/>
      <c r="K550" s="72"/>
      <c r="L550" s="74">
        <v>242</v>
      </c>
      <c r="M550" s="74">
        <v>242</v>
      </c>
      <c r="N550" s="74">
        <v>278</v>
      </c>
      <c r="O550" s="74">
        <v>292</v>
      </c>
      <c r="P550" s="74">
        <v>310</v>
      </c>
      <c r="Q550" s="74">
        <v>356</v>
      </c>
      <c r="R550" s="1"/>
      <c r="S550" s="5">
        <v>167</v>
      </c>
      <c r="T550" s="5">
        <v>240</v>
      </c>
      <c r="U550" s="5">
        <v>264</v>
      </c>
      <c r="V550" s="5">
        <v>220</v>
      </c>
      <c r="W550" s="5">
        <v>289</v>
      </c>
      <c r="X550" s="52">
        <v>332</v>
      </c>
      <c r="Y550" s="80">
        <f t="shared" si="130"/>
        <v>-75</v>
      </c>
      <c r="Z550" s="5">
        <f t="shared" si="131"/>
        <v>-2</v>
      </c>
      <c r="AA550" s="5">
        <f t="shared" si="132"/>
        <v>-14</v>
      </c>
      <c r="AB550" s="5">
        <f t="shared" si="133"/>
        <v>-72</v>
      </c>
      <c r="AC550" s="5">
        <f t="shared" si="134"/>
        <v>-21</v>
      </c>
      <c r="AD550" s="5">
        <f t="shared" si="135"/>
        <v>-24</v>
      </c>
      <c r="AI550" s="83" t="b">
        <f t="shared" si="136"/>
        <v>1</v>
      </c>
      <c r="AJ550" s="83" t="b">
        <f t="shared" si="137"/>
        <v>1</v>
      </c>
      <c r="AK550" s="83" t="b">
        <f t="shared" si="138"/>
        <v>0</v>
      </c>
      <c r="BT550" s="12"/>
      <c r="CA550" s="108"/>
    </row>
    <row r="551" spans="1:79" ht="15" hidden="1" customHeight="1" x14ac:dyDescent="0.35">
      <c r="A551" s="87">
        <v>44224</v>
      </c>
      <c r="B551" s="88" t="s">
        <v>26</v>
      </c>
      <c r="C551" s="74">
        <v>13769</v>
      </c>
      <c r="D551" s="74" t="s">
        <v>264</v>
      </c>
      <c r="E551" s="74">
        <v>232105</v>
      </c>
      <c r="F551" s="74" t="s">
        <v>285</v>
      </c>
      <c r="G551" s="74">
        <v>232101</v>
      </c>
      <c r="H551" s="74">
        <v>1</v>
      </c>
      <c r="I551" s="74" t="str">
        <f t="shared" si="129"/>
        <v>New Update</v>
      </c>
      <c r="J551" s="74"/>
      <c r="K551" s="72"/>
      <c r="L551" s="74">
        <v>390</v>
      </c>
      <c r="M551" s="74">
        <v>478</v>
      </c>
      <c r="N551" s="74">
        <v>549</v>
      </c>
      <c r="O551" s="74">
        <v>449</v>
      </c>
      <c r="P551" s="74">
        <v>478</v>
      </c>
      <c r="Q551" s="74">
        <v>549</v>
      </c>
      <c r="R551" s="1"/>
      <c r="S551" s="5">
        <v>291</v>
      </c>
      <c r="T551" s="5">
        <v>340</v>
      </c>
      <c r="U551" s="5">
        <v>351</v>
      </c>
      <c r="V551" s="5">
        <v>313</v>
      </c>
      <c r="W551" s="5">
        <v>356</v>
      </c>
      <c r="X551" s="52">
        <v>367</v>
      </c>
      <c r="Y551" s="80">
        <f t="shared" si="130"/>
        <v>-99</v>
      </c>
      <c r="Z551" s="5">
        <f t="shared" si="131"/>
        <v>-138</v>
      </c>
      <c r="AA551" s="5">
        <f t="shared" si="132"/>
        <v>-198</v>
      </c>
      <c r="AB551" s="5">
        <f t="shared" si="133"/>
        <v>-136</v>
      </c>
      <c r="AC551" s="5">
        <f t="shared" si="134"/>
        <v>-122</v>
      </c>
      <c r="AD551" s="5">
        <f t="shared" si="135"/>
        <v>-182</v>
      </c>
      <c r="AI551" s="83" t="b">
        <f t="shared" si="136"/>
        <v>1</v>
      </c>
      <c r="AJ551" s="83" t="b">
        <f t="shared" si="137"/>
        <v>1</v>
      </c>
      <c r="AK551" s="83" t="b">
        <f t="shared" si="138"/>
        <v>0</v>
      </c>
      <c r="BT551" s="12"/>
      <c r="CA551" s="108"/>
    </row>
    <row r="552" spans="1:79" ht="15" hidden="1" customHeight="1" x14ac:dyDescent="0.35">
      <c r="A552" s="87">
        <v>44202</v>
      </c>
      <c r="B552" s="88" t="s">
        <v>26</v>
      </c>
      <c r="C552" s="74">
        <v>13772</v>
      </c>
      <c r="D552" s="74" t="s">
        <v>283</v>
      </c>
      <c r="E552" s="74">
        <v>232109</v>
      </c>
      <c r="F552" s="74" t="s">
        <v>284</v>
      </c>
      <c r="G552" s="74">
        <v>232900</v>
      </c>
      <c r="H552" s="74">
        <v>1</v>
      </c>
      <c r="I552" s="74" t="str">
        <f t="shared" si="129"/>
        <v>Matches old PSSE info</v>
      </c>
      <c r="J552" s="74"/>
      <c r="K552" s="72"/>
      <c r="L552" s="74">
        <v>273</v>
      </c>
      <c r="M552" s="74">
        <v>348</v>
      </c>
      <c r="N552" s="74">
        <v>400</v>
      </c>
      <c r="O552" s="74">
        <v>315</v>
      </c>
      <c r="P552" s="74">
        <v>389</v>
      </c>
      <c r="Q552" s="74">
        <v>447</v>
      </c>
      <c r="R552" s="1"/>
      <c r="S552" s="7">
        <v>273</v>
      </c>
      <c r="T552" s="7">
        <v>348</v>
      </c>
      <c r="U552" s="5">
        <v>375</v>
      </c>
      <c r="V552" s="7">
        <v>315</v>
      </c>
      <c r="W552" s="7">
        <v>389</v>
      </c>
      <c r="X552" s="52">
        <v>424</v>
      </c>
      <c r="Y552" s="56">
        <f t="shared" si="130"/>
        <v>0</v>
      </c>
      <c r="Z552" s="7">
        <f t="shared" si="131"/>
        <v>0</v>
      </c>
      <c r="AA552" s="5">
        <f t="shared" si="132"/>
        <v>-25</v>
      </c>
      <c r="AB552" s="7">
        <f t="shared" si="133"/>
        <v>0</v>
      </c>
      <c r="AC552" s="7">
        <f t="shared" si="134"/>
        <v>0</v>
      </c>
      <c r="AD552" s="5">
        <f t="shared" si="135"/>
        <v>-23</v>
      </c>
      <c r="AI552" s="83" t="b">
        <f t="shared" si="136"/>
        <v>1</v>
      </c>
      <c r="AJ552" s="83" t="b">
        <f t="shared" si="137"/>
        <v>1</v>
      </c>
      <c r="AK552" s="83" t="b">
        <f t="shared" si="138"/>
        <v>0</v>
      </c>
      <c r="BT552" s="12"/>
      <c r="CA552" s="108"/>
    </row>
    <row r="553" spans="1:79" ht="15" hidden="1" customHeight="1" x14ac:dyDescent="0.35">
      <c r="A553" s="87">
        <v>44148</v>
      </c>
      <c r="B553" s="88" t="s">
        <v>26</v>
      </c>
      <c r="C553" s="74">
        <v>13773</v>
      </c>
      <c r="D553" s="74" t="s">
        <v>184</v>
      </c>
      <c r="E553" s="74">
        <v>232137</v>
      </c>
      <c r="F553" s="78" t="s">
        <v>185</v>
      </c>
      <c r="G553" s="74">
        <v>232113</v>
      </c>
      <c r="H553" s="74">
        <v>1</v>
      </c>
      <c r="I553" s="74" t="str">
        <f t="shared" si="129"/>
        <v>Matches old PSSE info</v>
      </c>
      <c r="J553" s="74"/>
      <c r="K553" s="72"/>
      <c r="L553" s="74">
        <v>241</v>
      </c>
      <c r="M553" s="74">
        <v>242</v>
      </c>
      <c r="N553" s="74">
        <v>278</v>
      </c>
      <c r="O553" s="74">
        <v>309</v>
      </c>
      <c r="P553" s="74">
        <v>310</v>
      </c>
      <c r="Q553" s="74">
        <v>356</v>
      </c>
      <c r="R553" s="1"/>
      <c r="S553" s="5">
        <v>167</v>
      </c>
      <c r="T553" s="5">
        <v>240</v>
      </c>
      <c r="U553" s="5">
        <v>264</v>
      </c>
      <c r="V553" s="5">
        <v>230</v>
      </c>
      <c r="W553" s="5">
        <v>308</v>
      </c>
      <c r="X553" s="52">
        <v>337</v>
      </c>
      <c r="Y553" s="80">
        <f t="shared" si="130"/>
        <v>-74</v>
      </c>
      <c r="Z553" s="5">
        <f t="shared" si="131"/>
        <v>-2</v>
      </c>
      <c r="AA553" s="5">
        <f t="shared" si="132"/>
        <v>-14</v>
      </c>
      <c r="AB553" s="5">
        <f t="shared" si="133"/>
        <v>-79</v>
      </c>
      <c r="AC553" s="5">
        <f t="shared" si="134"/>
        <v>-2</v>
      </c>
      <c r="AD553" s="5">
        <f t="shared" si="135"/>
        <v>-19</v>
      </c>
      <c r="AI553" s="83" t="b">
        <f t="shared" si="136"/>
        <v>1</v>
      </c>
      <c r="AJ553" s="83" t="b">
        <f t="shared" si="137"/>
        <v>1</v>
      </c>
      <c r="AK553" s="83" t="b">
        <f t="shared" si="138"/>
        <v>0</v>
      </c>
      <c r="BT553" s="12"/>
      <c r="CA553" s="108"/>
    </row>
    <row r="554" spans="1:79" ht="15" hidden="1" customHeight="1" x14ac:dyDescent="0.35">
      <c r="A554" s="87">
        <v>44148</v>
      </c>
      <c r="B554" s="88" t="s">
        <v>26</v>
      </c>
      <c r="C554" s="74">
        <v>13774</v>
      </c>
      <c r="D554" s="74" t="s">
        <v>184</v>
      </c>
      <c r="E554" s="74">
        <v>232137</v>
      </c>
      <c r="F554" s="74" t="s">
        <v>186</v>
      </c>
      <c r="G554" s="74">
        <v>232114</v>
      </c>
      <c r="H554" s="74">
        <v>1</v>
      </c>
      <c r="I554" s="74" t="str">
        <f t="shared" si="129"/>
        <v>Matches old PSSE info</v>
      </c>
      <c r="J554" s="74"/>
      <c r="K554" s="72"/>
      <c r="L554" s="74">
        <v>241</v>
      </c>
      <c r="M554" s="74">
        <v>242</v>
      </c>
      <c r="N554" s="74">
        <v>278</v>
      </c>
      <c r="O554" s="74">
        <v>309</v>
      </c>
      <c r="P554" s="74">
        <v>310</v>
      </c>
      <c r="Q554" s="74">
        <v>356</v>
      </c>
      <c r="R554" s="1"/>
      <c r="S554" s="5">
        <v>167</v>
      </c>
      <c r="T554" s="5">
        <v>240</v>
      </c>
      <c r="U554" s="5">
        <v>264</v>
      </c>
      <c r="V554" s="5">
        <v>230</v>
      </c>
      <c r="W554" s="5">
        <v>308</v>
      </c>
      <c r="X554" s="52">
        <v>337</v>
      </c>
      <c r="Y554" s="80">
        <f t="shared" si="130"/>
        <v>-74</v>
      </c>
      <c r="Z554" s="5">
        <f t="shared" si="131"/>
        <v>-2</v>
      </c>
      <c r="AA554" s="5">
        <f t="shared" si="132"/>
        <v>-14</v>
      </c>
      <c r="AB554" s="5">
        <f t="shared" si="133"/>
        <v>-79</v>
      </c>
      <c r="AC554" s="5">
        <f t="shared" si="134"/>
        <v>-2</v>
      </c>
      <c r="AD554" s="5">
        <f t="shared" si="135"/>
        <v>-19</v>
      </c>
      <c r="AI554" s="83" t="b">
        <f t="shared" si="136"/>
        <v>1</v>
      </c>
      <c r="AJ554" s="83" t="b">
        <f t="shared" si="137"/>
        <v>1</v>
      </c>
      <c r="AK554" s="83" t="b">
        <f t="shared" si="138"/>
        <v>0</v>
      </c>
      <c r="BT554" s="12"/>
      <c r="CA554" s="108"/>
    </row>
    <row r="555" spans="1:79" ht="15" hidden="1" customHeight="1" x14ac:dyDescent="0.35">
      <c r="A555" s="87">
        <v>44148</v>
      </c>
      <c r="B555" s="88" t="s">
        <v>26</v>
      </c>
      <c r="C555" s="74">
        <v>13779</v>
      </c>
      <c r="D555" s="74" t="s">
        <v>153</v>
      </c>
      <c r="E555" s="74">
        <v>232125</v>
      </c>
      <c r="F555" s="74" t="s">
        <v>187</v>
      </c>
      <c r="G555" s="74">
        <v>232134</v>
      </c>
      <c r="H555" s="74">
        <v>1</v>
      </c>
      <c r="I555" s="74" t="str">
        <f t="shared" si="129"/>
        <v>Matches old PSSE info</v>
      </c>
      <c r="J555" s="74"/>
      <c r="K555" s="72"/>
      <c r="L555" s="74">
        <v>275</v>
      </c>
      <c r="M555" s="74">
        <v>331</v>
      </c>
      <c r="N555" s="74">
        <v>348</v>
      </c>
      <c r="O555" s="74">
        <v>317</v>
      </c>
      <c r="P555" s="74">
        <v>331</v>
      </c>
      <c r="Q555" s="74">
        <v>348</v>
      </c>
      <c r="R555" s="1">
        <v>315</v>
      </c>
      <c r="S555" s="5">
        <v>273</v>
      </c>
      <c r="T555" s="68">
        <v>347</v>
      </c>
      <c r="U555" s="68">
        <v>373</v>
      </c>
      <c r="V555" s="5">
        <v>315</v>
      </c>
      <c r="W555" s="68">
        <v>389</v>
      </c>
      <c r="X555" s="70">
        <v>423</v>
      </c>
      <c r="Y555" s="80">
        <f t="shared" si="130"/>
        <v>-2</v>
      </c>
      <c r="Z555" s="7">
        <f t="shared" si="131"/>
        <v>16</v>
      </c>
      <c r="AA555" s="7">
        <f t="shared" si="132"/>
        <v>25</v>
      </c>
      <c r="AB555" s="5">
        <f t="shared" si="133"/>
        <v>-2</v>
      </c>
      <c r="AC555" s="7">
        <f t="shared" si="134"/>
        <v>58</v>
      </c>
      <c r="AD555" s="7">
        <f t="shared" si="135"/>
        <v>75</v>
      </c>
      <c r="AI555" s="83" t="b">
        <f t="shared" si="136"/>
        <v>1</v>
      </c>
      <c r="AJ555" s="83" t="b">
        <f t="shared" si="137"/>
        <v>1</v>
      </c>
      <c r="AK555" s="83" t="b">
        <f t="shared" si="138"/>
        <v>0</v>
      </c>
      <c r="BT555" s="12"/>
      <c r="CA555" s="108"/>
    </row>
    <row r="556" spans="1:79" ht="15" hidden="1" customHeight="1" x14ac:dyDescent="0.35">
      <c r="A556" s="87">
        <v>44148</v>
      </c>
      <c r="B556" s="88" t="s">
        <v>26</v>
      </c>
      <c r="C556" s="74">
        <v>13780</v>
      </c>
      <c r="D556" s="74" t="s">
        <v>28</v>
      </c>
      <c r="E556" s="74">
        <v>232127</v>
      </c>
      <c r="F556" s="74" t="s">
        <v>170</v>
      </c>
      <c r="G556" s="74">
        <v>232117</v>
      </c>
      <c r="H556" s="74">
        <v>1</v>
      </c>
      <c r="I556" s="74" t="str">
        <f t="shared" si="129"/>
        <v>Matches old PSSE info</v>
      </c>
      <c r="J556" s="74"/>
      <c r="K556" s="72"/>
      <c r="L556" s="74">
        <v>183</v>
      </c>
      <c r="M556" s="74">
        <v>247</v>
      </c>
      <c r="N556" s="74">
        <v>284</v>
      </c>
      <c r="O556" s="74">
        <v>220</v>
      </c>
      <c r="P556" s="74">
        <v>289</v>
      </c>
      <c r="Q556" s="74">
        <v>332</v>
      </c>
      <c r="R556" s="1"/>
      <c r="S556" s="7">
        <v>183</v>
      </c>
      <c r="T556" s="7">
        <v>247</v>
      </c>
      <c r="U556" s="7">
        <v>284</v>
      </c>
      <c r="V556" s="7">
        <v>220</v>
      </c>
      <c r="W556" s="7">
        <v>289</v>
      </c>
      <c r="X556" s="49">
        <v>332</v>
      </c>
      <c r="Y556" s="56">
        <f t="shared" si="130"/>
        <v>0</v>
      </c>
      <c r="Z556" s="7">
        <f t="shared" si="131"/>
        <v>0</v>
      </c>
      <c r="AA556" s="7">
        <f t="shared" si="132"/>
        <v>0</v>
      </c>
      <c r="AB556" s="7">
        <f t="shared" si="133"/>
        <v>0</v>
      </c>
      <c r="AC556" s="7">
        <f t="shared" si="134"/>
        <v>0</v>
      </c>
      <c r="AD556" s="7">
        <f t="shared" si="135"/>
        <v>0</v>
      </c>
      <c r="AI556" s="83" t="b">
        <f t="shared" si="136"/>
        <v>1</v>
      </c>
      <c r="AJ556" s="83" t="b">
        <f t="shared" si="137"/>
        <v>1</v>
      </c>
      <c r="AK556" s="83" t="b">
        <f t="shared" si="138"/>
        <v>0</v>
      </c>
      <c r="BT556" s="12"/>
      <c r="CA556" s="108"/>
    </row>
    <row r="557" spans="1:79" ht="15" hidden="1" customHeight="1" x14ac:dyDescent="0.35">
      <c r="A557" s="87">
        <v>44148</v>
      </c>
      <c r="B557" s="88" t="s">
        <v>26</v>
      </c>
      <c r="C557" s="74">
        <v>13786</v>
      </c>
      <c r="D557" s="74" t="s">
        <v>153</v>
      </c>
      <c r="E557" s="74">
        <v>232125</v>
      </c>
      <c r="F557" s="74" t="s">
        <v>188</v>
      </c>
      <c r="G557" s="74">
        <v>232126</v>
      </c>
      <c r="H557" s="74">
        <v>1</v>
      </c>
      <c r="I557" s="74" t="str">
        <f t="shared" si="129"/>
        <v>Matches old PSSE info</v>
      </c>
      <c r="J557" s="74"/>
      <c r="K557" s="72"/>
      <c r="L557" s="74">
        <v>273</v>
      </c>
      <c r="M557" s="74">
        <v>337</v>
      </c>
      <c r="N557" s="74">
        <v>387</v>
      </c>
      <c r="O557" s="74">
        <v>273</v>
      </c>
      <c r="P557" s="74">
        <v>337</v>
      </c>
      <c r="Q557" s="74">
        <v>387</v>
      </c>
      <c r="R557" s="1"/>
      <c r="S557" s="5">
        <v>261</v>
      </c>
      <c r="T557" s="5">
        <v>332</v>
      </c>
      <c r="U557" s="5">
        <v>342</v>
      </c>
      <c r="V557" s="68">
        <v>283</v>
      </c>
      <c r="W557" s="68">
        <v>345</v>
      </c>
      <c r="X557" s="52">
        <v>356</v>
      </c>
      <c r="Y557" s="80">
        <f t="shared" si="130"/>
        <v>-12</v>
      </c>
      <c r="Z557" s="5">
        <f t="shared" si="131"/>
        <v>-5</v>
      </c>
      <c r="AA557" s="5">
        <f t="shared" si="132"/>
        <v>-45</v>
      </c>
      <c r="AB557" s="7">
        <f t="shared" si="133"/>
        <v>10</v>
      </c>
      <c r="AC557" s="7">
        <f t="shared" si="134"/>
        <v>8</v>
      </c>
      <c r="AD557" s="5">
        <f t="shared" si="135"/>
        <v>-31</v>
      </c>
      <c r="AI557" s="83" t="b">
        <f t="shared" si="136"/>
        <v>1</v>
      </c>
      <c r="AJ557" s="83" t="b">
        <f t="shared" si="137"/>
        <v>1</v>
      </c>
      <c r="AK557" s="83" t="b">
        <f t="shared" si="138"/>
        <v>0</v>
      </c>
      <c r="BT557" s="12"/>
      <c r="CA557" s="108"/>
    </row>
    <row r="558" spans="1:79" ht="15" hidden="1" customHeight="1" x14ac:dyDescent="0.35">
      <c r="A558" s="91">
        <v>44200</v>
      </c>
      <c r="B558" s="88" t="s">
        <v>26</v>
      </c>
      <c r="C558" s="74">
        <v>13787</v>
      </c>
      <c r="D558" s="74" t="s">
        <v>260</v>
      </c>
      <c r="E558" s="74">
        <v>232132</v>
      </c>
      <c r="F558" s="74" t="s">
        <v>259</v>
      </c>
      <c r="G558" s="74">
        <v>232130</v>
      </c>
      <c r="H558" s="74">
        <v>1</v>
      </c>
      <c r="I558" s="74" t="str">
        <f t="shared" si="129"/>
        <v>Matches old PSSE info</v>
      </c>
      <c r="J558" s="74"/>
      <c r="K558" s="72"/>
      <c r="L558" s="74">
        <v>273</v>
      </c>
      <c r="M558" s="74">
        <v>348</v>
      </c>
      <c r="N558" s="74">
        <v>400</v>
      </c>
      <c r="O558" s="74">
        <v>315</v>
      </c>
      <c r="P558" s="74">
        <v>389</v>
      </c>
      <c r="Q558" s="74">
        <v>447</v>
      </c>
      <c r="R558" s="1"/>
      <c r="S558" s="5">
        <v>218</v>
      </c>
      <c r="T558" s="5">
        <v>292</v>
      </c>
      <c r="U558" s="5">
        <v>317</v>
      </c>
      <c r="V558" s="5">
        <v>269</v>
      </c>
      <c r="W558" s="5">
        <v>347</v>
      </c>
      <c r="X558" s="52">
        <v>378</v>
      </c>
      <c r="Y558" s="80">
        <f t="shared" si="130"/>
        <v>-55</v>
      </c>
      <c r="Z558" s="5">
        <f t="shared" si="131"/>
        <v>-56</v>
      </c>
      <c r="AA558" s="5">
        <f t="shared" si="132"/>
        <v>-83</v>
      </c>
      <c r="AB558" s="5">
        <f t="shared" si="133"/>
        <v>-46</v>
      </c>
      <c r="AC558" s="5">
        <f t="shared" si="134"/>
        <v>-42</v>
      </c>
      <c r="AD558" s="5">
        <f t="shared" si="135"/>
        <v>-69</v>
      </c>
      <c r="AI558" s="83" t="b">
        <f t="shared" si="136"/>
        <v>1</v>
      </c>
      <c r="AJ558" s="83" t="b">
        <f t="shared" si="137"/>
        <v>1</v>
      </c>
      <c r="AK558" s="83" t="b">
        <f t="shared" si="138"/>
        <v>0</v>
      </c>
      <c r="BT558" s="12"/>
      <c r="CA558" s="108"/>
    </row>
    <row r="559" spans="1:79" ht="15" hidden="1" customHeight="1" x14ac:dyDescent="0.35">
      <c r="A559" s="91">
        <v>44200</v>
      </c>
      <c r="B559" s="88" t="s">
        <v>26</v>
      </c>
      <c r="C559" s="74">
        <v>13789</v>
      </c>
      <c r="D559" s="74" t="s">
        <v>260</v>
      </c>
      <c r="E559" s="74">
        <v>232132</v>
      </c>
      <c r="F559" s="74" t="s">
        <v>274</v>
      </c>
      <c r="G559" s="74">
        <v>232133</v>
      </c>
      <c r="H559" s="74">
        <v>1</v>
      </c>
      <c r="I559" s="74" t="str">
        <f t="shared" si="129"/>
        <v>Matches old PSSE info</v>
      </c>
      <c r="J559" s="74"/>
      <c r="K559" s="72"/>
      <c r="L559" s="74">
        <v>273</v>
      </c>
      <c r="M559" s="74">
        <v>348</v>
      </c>
      <c r="N559" s="74">
        <v>400</v>
      </c>
      <c r="O559" s="74">
        <v>315</v>
      </c>
      <c r="P559" s="74">
        <v>392</v>
      </c>
      <c r="Q559" s="74">
        <v>450</v>
      </c>
      <c r="R559" s="1"/>
      <c r="S559" s="7">
        <v>273</v>
      </c>
      <c r="T559" s="7">
        <v>348</v>
      </c>
      <c r="U559" s="5">
        <v>375</v>
      </c>
      <c r="V559" s="7">
        <v>315</v>
      </c>
      <c r="W559" s="5">
        <v>389</v>
      </c>
      <c r="X559" s="52">
        <v>424</v>
      </c>
      <c r="Y559" s="56">
        <f t="shared" si="130"/>
        <v>0</v>
      </c>
      <c r="Z559" s="7">
        <f t="shared" si="131"/>
        <v>0</v>
      </c>
      <c r="AA559" s="5">
        <f t="shared" si="132"/>
        <v>-25</v>
      </c>
      <c r="AB559" s="7">
        <f t="shared" si="133"/>
        <v>0</v>
      </c>
      <c r="AC559" s="5">
        <f t="shared" si="134"/>
        <v>-3</v>
      </c>
      <c r="AD559" s="5">
        <f t="shared" si="135"/>
        <v>-26</v>
      </c>
      <c r="AI559" s="83" t="b">
        <f t="shared" si="136"/>
        <v>1</v>
      </c>
      <c r="AJ559" s="83" t="b">
        <f t="shared" si="137"/>
        <v>1</v>
      </c>
      <c r="AK559" s="83" t="b">
        <f t="shared" si="138"/>
        <v>0</v>
      </c>
      <c r="BT559" s="12"/>
      <c r="CA559" s="108"/>
    </row>
    <row r="560" spans="1:79" ht="15" hidden="1" customHeight="1" x14ac:dyDescent="0.35">
      <c r="A560" s="87">
        <v>44148</v>
      </c>
      <c r="B560" s="88" t="s">
        <v>26</v>
      </c>
      <c r="C560" s="74">
        <v>13801</v>
      </c>
      <c r="D560" s="74" t="s">
        <v>189</v>
      </c>
      <c r="E560" s="74">
        <v>231124</v>
      </c>
      <c r="F560" s="74" t="s">
        <v>190</v>
      </c>
      <c r="G560" s="74">
        <v>232104</v>
      </c>
      <c r="H560" s="74">
        <v>1</v>
      </c>
      <c r="I560" s="74" t="str">
        <f t="shared" si="129"/>
        <v>Matches old PSSE info</v>
      </c>
      <c r="J560" s="74"/>
      <c r="K560" s="72"/>
      <c r="L560" s="74">
        <v>389</v>
      </c>
      <c r="M560" s="74">
        <v>481</v>
      </c>
      <c r="N560" s="74">
        <v>553</v>
      </c>
      <c r="O560" s="74">
        <v>448</v>
      </c>
      <c r="P560" s="74">
        <v>541</v>
      </c>
      <c r="Q560" s="74">
        <v>602</v>
      </c>
      <c r="R560" s="1"/>
      <c r="S560" s="5">
        <v>280</v>
      </c>
      <c r="T560" s="5">
        <v>348</v>
      </c>
      <c r="U560" s="5">
        <v>400</v>
      </c>
      <c r="V560" s="5">
        <v>318</v>
      </c>
      <c r="W560" s="5">
        <v>389</v>
      </c>
      <c r="X560" s="52">
        <v>447</v>
      </c>
      <c r="Y560" s="80">
        <f t="shared" si="130"/>
        <v>-109</v>
      </c>
      <c r="Z560" s="5">
        <f t="shared" si="131"/>
        <v>-133</v>
      </c>
      <c r="AA560" s="5">
        <f t="shared" si="132"/>
        <v>-153</v>
      </c>
      <c r="AB560" s="5">
        <f t="shared" si="133"/>
        <v>-130</v>
      </c>
      <c r="AC560" s="5">
        <f t="shared" si="134"/>
        <v>-152</v>
      </c>
      <c r="AD560" s="5">
        <f t="shared" si="135"/>
        <v>-155</v>
      </c>
      <c r="AI560" s="83" t="b">
        <f t="shared" si="136"/>
        <v>1</v>
      </c>
      <c r="AJ560" s="83" t="b">
        <f t="shared" si="137"/>
        <v>1</v>
      </c>
      <c r="AK560" s="83" t="b">
        <f t="shared" si="138"/>
        <v>0</v>
      </c>
      <c r="BT560" s="12"/>
      <c r="CA560" s="108"/>
    </row>
    <row r="561" spans="1:79" ht="15" hidden="1" customHeight="1" x14ac:dyDescent="0.35">
      <c r="A561" s="87">
        <v>44148</v>
      </c>
      <c r="B561" s="88" t="s">
        <v>26</v>
      </c>
      <c r="C561" s="74">
        <v>13802</v>
      </c>
      <c r="D561" s="74" t="s">
        <v>191</v>
      </c>
      <c r="E561" s="74">
        <v>231127</v>
      </c>
      <c r="F561" s="74" t="s">
        <v>192</v>
      </c>
      <c r="G561" s="74">
        <v>231128</v>
      </c>
      <c r="H561" s="74">
        <v>1</v>
      </c>
      <c r="I561" s="74" t="str">
        <f t="shared" si="129"/>
        <v>Matches old PSSE info</v>
      </c>
      <c r="J561" s="74"/>
      <c r="K561" s="72"/>
      <c r="L561" s="74">
        <v>273</v>
      </c>
      <c r="M561" s="74">
        <v>348</v>
      </c>
      <c r="N561" s="74">
        <v>400</v>
      </c>
      <c r="O561" s="74">
        <v>315</v>
      </c>
      <c r="P561" s="74">
        <v>392</v>
      </c>
      <c r="Q561" s="74">
        <v>451</v>
      </c>
      <c r="R561" s="1"/>
      <c r="S561" s="7">
        <v>273</v>
      </c>
      <c r="T561" s="5">
        <v>347</v>
      </c>
      <c r="U561" s="5">
        <v>373</v>
      </c>
      <c r="V561" s="7">
        <v>315</v>
      </c>
      <c r="W561" s="5">
        <v>389</v>
      </c>
      <c r="X561" s="52">
        <v>423</v>
      </c>
      <c r="Y561" s="56">
        <f t="shared" si="130"/>
        <v>0</v>
      </c>
      <c r="Z561" s="5">
        <f t="shared" si="131"/>
        <v>-1</v>
      </c>
      <c r="AA561" s="5">
        <f t="shared" si="132"/>
        <v>-27</v>
      </c>
      <c r="AB561" s="7">
        <f t="shared" si="133"/>
        <v>0</v>
      </c>
      <c r="AC561" s="5">
        <f t="shared" si="134"/>
        <v>-3</v>
      </c>
      <c r="AD561" s="5">
        <f t="shared" si="135"/>
        <v>-28</v>
      </c>
      <c r="AI561" s="83" t="b">
        <f t="shared" si="136"/>
        <v>1</v>
      </c>
      <c r="AJ561" s="83" t="b">
        <f t="shared" si="137"/>
        <v>1</v>
      </c>
      <c r="AK561" s="83" t="b">
        <f t="shared" si="138"/>
        <v>0</v>
      </c>
      <c r="BT561" s="12"/>
      <c r="CA561" s="108"/>
    </row>
    <row r="562" spans="1:79" ht="15" hidden="1" customHeight="1" x14ac:dyDescent="0.35">
      <c r="A562" s="91">
        <v>44200</v>
      </c>
      <c r="B562" s="88" t="s">
        <v>26</v>
      </c>
      <c r="C562" s="74">
        <v>13804</v>
      </c>
      <c r="D562" s="74" t="s">
        <v>286</v>
      </c>
      <c r="E562" s="74">
        <v>231107</v>
      </c>
      <c r="F562" s="74" t="s">
        <v>287</v>
      </c>
      <c r="G562" s="74">
        <v>231109</v>
      </c>
      <c r="H562" s="74">
        <v>1</v>
      </c>
      <c r="I562" s="74" t="str">
        <f t="shared" si="129"/>
        <v>Matches old PSSE info</v>
      </c>
      <c r="J562" s="74"/>
      <c r="K562" s="72"/>
      <c r="L562" s="74">
        <v>221</v>
      </c>
      <c r="M562" s="74">
        <v>296</v>
      </c>
      <c r="N562" s="74">
        <v>340</v>
      </c>
      <c r="O562" s="74">
        <v>272</v>
      </c>
      <c r="P562" s="74">
        <v>350</v>
      </c>
      <c r="Q562" s="74">
        <v>403</v>
      </c>
      <c r="R562" s="1"/>
      <c r="S562" s="68">
        <v>273</v>
      </c>
      <c r="T562" s="68">
        <v>348</v>
      </c>
      <c r="U562" s="68">
        <v>375</v>
      </c>
      <c r="V562" s="68">
        <v>315</v>
      </c>
      <c r="W562" s="68">
        <v>392</v>
      </c>
      <c r="X562" s="70">
        <v>424</v>
      </c>
      <c r="Y562" s="56">
        <f t="shared" si="130"/>
        <v>52</v>
      </c>
      <c r="Z562" s="7">
        <f t="shared" si="131"/>
        <v>52</v>
      </c>
      <c r="AA562" s="7">
        <f t="shared" si="132"/>
        <v>35</v>
      </c>
      <c r="AB562" s="7">
        <f t="shared" si="133"/>
        <v>43</v>
      </c>
      <c r="AC562" s="7">
        <f t="shared" si="134"/>
        <v>42</v>
      </c>
      <c r="AD562" s="7">
        <f t="shared" si="135"/>
        <v>21</v>
      </c>
      <c r="AI562" s="83" t="b">
        <f t="shared" si="136"/>
        <v>1</v>
      </c>
      <c r="AJ562" s="83" t="b">
        <f t="shared" si="137"/>
        <v>1</v>
      </c>
      <c r="AK562" s="83" t="b">
        <f t="shared" si="138"/>
        <v>0</v>
      </c>
      <c r="BT562" s="12"/>
      <c r="CA562" s="108"/>
    </row>
    <row r="563" spans="1:79" ht="15" hidden="1" customHeight="1" x14ac:dyDescent="0.35">
      <c r="A563" s="87">
        <v>44148</v>
      </c>
      <c r="B563" s="88" t="s">
        <v>26</v>
      </c>
      <c r="C563" s="74">
        <v>13805</v>
      </c>
      <c r="D563" s="74" t="s">
        <v>193</v>
      </c>
      <c r="E563" s="74">
        <v>231109</v>
      </c>
      <c r="F563" s="74" t="s">
        <v>194</v>
      </c>
      <c r="G563" s="74">
        <v>231112</v>
      </c>
      <c r="H563" s="74">
        <v>1</v>
      </c>
      <c r="I563" s="74" t="str">
        <f t="shared" si="129"/>
        <v>Matches old PSSE info</v>
      </c>
      <c r="J563" s="74"/>
      <c r="K563" s="72"/>
      <c r="L563" s="74">
        <v>275</v>
      </c>
      <c r="M563" s="74">
        <v>350</v>
      </c>
      <c r="N563" s="74">
        <v>403</v>
      </c>
      <c r="O563" s="74">
        <v>317</v>
      </c>
      <c r="P563" s="74">
        <v>394</v>
      </c>
      <c r="Q563" s="74">
        <v>453</v>
      </c>
      <c r="R563" s="1"/>
      <c r="S563" s="5">
        <v>272</v>
      </c>
      <c r="T563" s="5">
        <v>347</v>
      </c>
      <c r="U563" s="5">
        <v>373</v>
      </c>
      <c r="V563" s="5">
        <v>314</v>
      </c>
      <c r="W563" s="5">
        <v>389</v>
      </c>
      <c r="X563" s="52">
        <v>422</v>
      </c>
      <c r="Y563" s="80">
        <f t="shared" si="130"/>
        <v>-3</v>
      </c>
      <c r="Z563" s="5">
        <f t="shared" si="131"/>
        <v>-3</v>
      </c>
      <c r="AA563" s="5">
        <f t="shared" si="132"/>
        <v>-30</v>
      </c>
      <c r="AB563" s="5">
        <f t="shared" si="133"/>
        <v>-3</v>
      </c>
      <c r="AC563" s="5">
        <f t="shared" si="134"/>
        <v>-5</v>
      </c>
      <c r="AD563" s="5">
        <f t="shared" si="135"/>
        <v>-31</v>
      </c>
      <c r="AI563" s="83" t="b">
        <f t="shared" si="136"/>
        <v>1</v>
      </c>
      <c r="AJ563" s="83" t="b">
        <f t="shared" si="137"/>
        <v>1</v>
      </c>
      <c r="AK563" s="83" t="b">
        <f t="shared" si="138"/>
        <v>0</v>
      </c>
      <c r="BT563" s="12"/>
      <c r="CA563" s="108"/>
    </row>
    <row r="564" spans="1:79" ht="15" hidden="1" customHeight="1" x14ac:dyDescent="0.35">
      <c r="A564" s="91">
        <v>44200</v>
      </c>
      <c r="B564" s="88" t="s">
        <v>26</v>
      </c>
      <c r="C564" s="74">
        <v>13806</v>
      </c>
      <c r="D564" s="74" t="s">
        <v>288</v>
      </c>
      <c r="E564" s="74">
        <v>231116</v>
      </c>
      <c r="F564" s="74" t="s">
        <v>32</v>
      </c>
      <c r="G564" s="74">
        <v>231123</v>
      </c>
      <c r="H564" s="74">
        <v>1</v>
      </c>
      <c r="I564" s="74" t="str">
        <f t="shared" si="129"/>
        <v>Matches old PSSE info</v>
      </c>
      <c r="J564" s="74"/>
      <c r="K564" s="72"/>
      <c r="L564" s="74">
        <v>221</v>
      </c>
      <c r="M564" s="74">
        <v>296</v>
      </c>
      <c r="N564" s="74">
        <v>340</v>
      </c>
      <c r="O564" s="74">
        <v>272</v>
      </c>
      <c r="P564" s="74">
        <v>350</v>
      </c>
      <c r="Q564" s="74">
        <v>403</v>
      </c>
      <c r="R564" s="1"/>
      <c r="S564" s="5">
        <v>192</v>
      </c>
      <c r="T564" s="5">
        <v>271</v>
      </c>
      <c r="U564" s="5">
        <v>312</v>
      </c>
      <c r="V564" s="5">
        <v>231</v>
      </c>
      <c r="W564" s="5">
        <v>317</v>
      </c>
      <c r="X564" s="52">
        <v>365</v>
      </c>
      <c r="Y564" s="80">
        <f t="shared" si="130"/>
        <v>-29</v>
      </c>
      <c r="Z564" s="5">
        <f t="shared" si="131"/>
        <v>-25</v>
      </c>
      <c r="AA564" s="5">
        <f t="shared" si="132"/>
        <v>-28</v>
      </c>
      <c r="AB564" s="5">
        <f t="shared" si="133"/>
        <v>-41</v>
      </c>
      <c r="AC564" s="5">
        <f t="shared" si="134"/>
        <v>-33</v>
      </c>
      <c r="AD564" s="5">
        <f t="shared" si="135"/>
        <v>-38</v>
      </c>
      <c r="AI564" s="83" t="b">
        <f t="shared" si="136"/>
        <v>1</v>
      </c>
      <c r="AJ564" s="83" t="b">
        <f t="shared" si="137"/>
        <v>1</v>
      </c>
      <c r="AK564" s="83" t="b">
        <f t="shared" si="138"/>
        <v>0</v>
      </c>
      <c r="BT564" s="12"/>
      <c r="CA564" s="108"/>
    </row>
    <row r="565" spans="1:79" ht="15" hidden="1" customHeight="1" x14ac:dyDescent="0.35">
      <c r="A565" s="91">
        <v>44200</v>
      </c>
      <c r="B565" s="88" t="s">
        <v>26</v>
      </c>
      <c r="C565" s="74">
        <v>13807</v>
      </c>
      <c r="D565" s="74" t="s">
        <v>156</v>
      </c>
      <c r="E565" s="74">
        <v>231117</v>
      </c>
      <c r="F565" s="74" t="s">
        <v>288</v>
      </c>
      <c r="G565" s="74">
        <v>231116</v>
      </c>
      <c r="H565" s="74">
        <v>1</v>
      </c>
      <c r="I565" s="74" t="str">
        <f t="shared" si="129"/>
        <v>Matches old PSSE info</v>
      </c>
      <c r="J565" s="74"/>
      <c r="K565" s="72"/>
      <c r="L565" s="74">
        <v>221</v>
      </c>
      <c r="M565" s="74">
        <v>296</v>
      </c>
      <c r="N565" s="74">
        <v>340</v>
      </c>
      <c r="O565" s="74">
        <v>272</v>
      </c>
      <c r="P565" s="74">
        <v>345</v>
      </c>
      <c r="Q565" s="74">
        <v>397</v>
      </c>
      <c r="R565" s="1"/>
      <c r="S565" s="5">
        <v>157</v>
      </c>
      <c r="T565" s="5">
        <v>218</v>
      </c>
      <c r="U565" s="5">
        <v>232</v>
      </c>
      <c r="V565" s="5">
        <v>199</v>
      </c>
      <c r="W565" s="5">
        <v>264</v>
      </c>
      <c r="X565" s="52">
        <v>281</v>
      </c>
      <c r="Y565" s="80">
        <f t="shared" si="130"/>
        <v>-64</v>
      </c>
      <c r="Z565" s="5">
        <f t="shared" si="131"/>
        <v>-78</v>
      </c>
      <c r="AA565" s="5">
        <f t="shared" si="132"/>
        <v>-108</v>
      </c>
      <c r="AB565" s="5">
        <f t="shared" si="133"/>
        <v>-73</v>
      </c>
      <c r="AC565" s="5">
        <f t="shared" si="134"/>
        <v>-81</v>
      </c>
      <c r="AD565" s="5">
        <f t="shared" si="135"/>
        <v>-116</v>
      </c>
      <c r="AI565" s="83" t="b">
        <f t="shared" si="136"/>
        <v>1</v>
      </c>
      <c r="AJ565" s="83" t="b">
        <f t="shared" si="137"/>
        <v>1</v>
      </c>
      <c r="AK565" s="83" t="b">
        <f t="shared" si="138"/>
        <v>0</v>
      </c>
      <c r="BT565" s="12"/>
      <c r="CA565" s="108"/>
    </row>
    <row r="566" spans="1:79" ht="15" hidden="1" customHeight="1" x14ac:dyDescent="0.35">
      <c r="A566" s="91">
        <v>44200</v>
      </c>
      <c r="B566" s="88" t="s">
        <v>26</v>
      </c>
      <c r="C566" s="74">
        <v>13810</v>
      </c>
      <c r="D566" s="74" t="s">
        <v>202</v>
      </c>
      <c r="E566" s="74">
        <v>231130</v>
      </c>
      <c r="F566" s="74" t="s">
        <v>189</v>
      </c>
      <c r="G566" s="74">
        <v>231124</v>
      </c>
      <c r="H566" s="74">
        <v>1</v>
      </c>
      <c r="I566" s="74" t="str">
        <f t="shared" si="129"/>
        <v>Matches old PSSE info</v>
      </c>
      <c r="J566" s="74"/>
      <c r="K566" s="72"/>
      <c r="L566" s="74">
        <v>309</v>
      </c>
      <c r="M566" s="74">
        <v>378</v>
      </c>
      <c r="N566" s="74">
        <v>402</v>
      </c>
      <c r="O566" s="74">
        <v>335</v>
      </c>
      <c r="P566" s="74">
        <v>405</v>
      </c>
      <c r="Q566" s="74">
        <v>434</v>
      </c>
      <c r="R566" s="1"/>
      <c r="S566" s="5">
        <v>280</v>
      </c>
      <c r="T566" s="5">
        <v>348</v>
      </c>
      <c r="U566" s="5">
        <v>400</v>
      </c>
      <c r="V566" s="5">
        <v>318</v>
      </c>
      <c r="W566" s="5">
        <v>389</v>
      </c>
      <c r="X566" s="49">
        <v>434</v>
      </c>
      <c r="Y566" s="80">
        <f t="shared" si="130"/>
        <v>-29</v>
      </c>
      <c r="Z566" s="5">
        <f t="shared" si="131"/>
        <v>-30</v>
      </c>
      <c r="AA566" s="5">
        <f t="shared" si="132"/>
        <v>-2</v>
      </c>
      <c r="AB566" s="5">
        <f t="shared" si="133"/>
        <v>-17</v>
      </c>
      <c r="AC566" s="5">
        <f t="shared" si="134"/>
        <v>-16</v>
      </c>
      <c r="AD566" s="7">
        <f t="shared" si="135"/>
        <v>0</v>
      </c>
      <c r="AI566" s="83" t="b">
        <f t="shared" si="136"/>
        <v>1</v>
      </c>
      <c r="AJ566" s="83" t="b">
        <f t="shared" si="137"/>
        <v>1</v>
      </c>
      <c r="AK566" s="83" t="b">
        <f t="shared" si="138"/>
        <v>0</v>
      </c>
      <c r="BT566" s="12"/>
      <c r="CA566" s="108"/>
    </row>
    <row r="567" spans="1:79" ht="15" hidden="1" customHeight="1" x14ac:dyDescent="0.35">
      <c r="A567" s="87">
        <v>44096</v>
      </c>
      <c r="B567" s="88" t="s">
        <v>26</v>
      </c>
      <c r="C567" s="74">
        <v>13813</v>
      </c>
      <c r="D567" s="74" t="s">
        <v>156</v>
      </c>
      <c r="E567" s="74">
        <v>231117</v>
      </c>
      <c r="F567" s="74" t="s">
        <v>157</v>
      </c>
      <c r="G567" s="74">
        <v>231113</v>
      </c>
      <c r="H567" s="74">
        <v>1</v>
      </c>
      <c r="I567" s="74" t="str">
        <f t="shared" si="129"/>
        <v>Matches old PSSE info</v>
      </c>
      <c r="J567" s="74"/>
      <c r="K567" s="72"/>
      <c r="L567" s="74">
        <v>273</v>
      </c>
      <c r="M567" s="74">
        <v>346</v>
      </c>
      <c r="N567" s="74">
        <v>398</v>
      </c>
      <c r="O567" s="74">
        <v>314</v>
      </c>
      <c r="P567" s="74">
        <v>390</v>
      </c>
      <c r="Q567" s="74">
        <v>449</v>
      </c>
      <c r="R567" s="1"/>
      <c r="S567" s="5">
        <v>272</v>
      </c>
      <c r="T567" s="68">
        <v>347</v>
      </c>
      <c r="U567" s="5">
        <v>373</v>
      </c>
      <c r="V567" s="7">
        <v>314</v>
      </c>
      <c r="W567" s="5">
        <v>389</v>
      </c>
      <c r="X567" s="52">
        <v>422</v>
      </c>
      <c r="Y567" s="80">
        <f t="shared" si="130"/>
        <v>-1</v>
      </c>
      <c r="Z567" s="7">
        <f t="shared" si="131"/>
        <v>1</v>
      </c>
      <c r="AA567" s="5">
        <f t="shared" si="132"/>
        <v>-25</v>
      </c>
      <c r="AB567" s="7">
        <f t="shared" si="133"/>
        <v>0</v>
      </c>
      <c r="AC567" s="5">
        <f t="shared" si="134"/>
        <v>-1</v>
      </c>
      <c r="AD567" s="5">
        <f t="shared" si="135"/>
        <v>-27</v>
      </c>
      <c r="AI567" s="83" t="b">
        <f t="shared" si="136"/>
        <v>1</v>
      </c>
      <c r="AJ567" s="83" t="b">
        <f t="shared" si="137"/>
        <v>1</v>
      </c>
      <c r="AK567" s="83" t="b">
        <f t="shared" si="138"/>
        <v>0</v>
      </c>
      <c r="BT567" s="12"/>
      <c r="CA567" s="108"/>
    </row>
    <row r="568" spans="1:79" ht="15" hidden="1" customHeight="1" x14ac:dyDescent="0.35">
      <c r="A568" s="87">
        <v>44096</v>
      </c>
      <c r="B568" s="88" t="s">
        <v>26</v>
      </c>
      <c r="C568" s="74">
        <v>13815</v>
      </c>
      <c r="D568" s="74" t="s">
        <v>156</v>
      </c>
      <c r="E568" s="74">
        <v>231117</v>
      </c>
      <c r="F568" s="74" t="s">
        <v>158</v>
      </c>
      <c r="G568" s="74">
        <v>231118</v>
      </c>
      <c r="H568" s="74">
        <v>1</v>
      </c>
      <c r="I568" s="74" t="str">
        <f t="shared" si="129"/>
        <v>Matches old PSSE info</v>
      </c>
      <c r="J568" s="74"/>
      <c r="K568" s="72"/>
      <c r="L568" s="74">
        <v>273</v>
      </c>
      <c r="M568" s="74">
        <v>346</v>
      </c>
      <c r="N568" s="74">
        <v>376</v>
      </c>
      <c r="O568" s="74">
        <v>314</v>
      </c>
      <c r="P568" s="74">
        <v>358</v>
      </c>
      <c r="Q568" s="74">
        <v>376</v>
      </c>
      <c r="R568" s="1"/>
      <c r="S568" s="7">
        <v>273</v>
      </c>
      <c r="T568" s="68">
        <v>347</v>
      </c>
      <c r="U568" s="5">
        <v>374</v>
      </c>
      <c r="V568" s="68">
        <v>315</v>
      </c>
      <c r="W568" s="5">
        <v>357</v>
      </c>
      <c r="X568" s="52">
        <v>374</v>
      </c>
      <c r="Y568" s="56">
        <f t="shared" si="130"/>
        <v>0</v>
      </c>
      <c r="Z568" s="7">
        <f t="shared" si="131"/>
        <v>1</v>
      </c>
      <c r="AA568" s="5">
        <f t="shared" si="132"/>
        <v>-2</v>
      </c>
      <c r="AB568" s="7">
        <f t="shared" si="133"/>
        <v>1</v>
      </c>
      <c r="AC568" s="5">
        <f t="shared" si="134"/>
        <v>-1</v>
      </c>
      <c r="AD568" s="5">
        <f t="shared" si="135"/>
        <v>-2</v>
      </c>
      <c r="AI568" s="83" t="b">
        <f t="shared" si="136"/>
        <v>1</v>
      </c>
      <c r="AJ568" s="83" t="b">
        <f t="shared" si="137"/>
        <v>1</v>
      </c>
      <c r="AK568" s="83" t="b">
        <f t="shared" si="138"/>
        <v>0</v>
      </c>
      <c r="BT568" s="12"/>
      <c r="CA568" s="108"/>
    </row>
    <row r="569" spans="1:79" ht="15" hidden="1" customHeight="1" x14ac:dyDescent="0.35">
      <c r="A569" s="87">
        <v>44096</v>
      </c>
      <c r="B569" s="88" t="s">
        <v>26</v>
      </c>
      <c r="C569" s="74">
        <v>13816</v>
      </c>
      <c r="D569" s="74" t="s">
        <v>156</v>
      </c>
      <c r="E569" s="74">
        <v>231117</v>
      </c>
      <c r="F569" s="74" t="s">
        <v>159</v>
      </c>
      <c r="G569" s="74">
        <v>231120</v>
      </c>
      <c r="H569" s="74">
        <v>1</v>
      </c>
      <c r="I569" s="74" t="str">
        <f t="shared" si="129"/>
        <v>Matches old PSSE info</v>
      </c>
      <c r="J569" s="74"/>
      <c r="K569" s="72"/>
      <c r="L569" s="74">
        <v>273</v>
      </c>
      <c r="M569" s="74">
        <v>348</v>
      </c>
      <c r="N569" s="74">
        <v>400</v>
      </c>
      <c r="O569" s="74">
        <v>315</v>
      </c>
      <c r="P569" s="74">
        <v>389</v>
      </c>
      <c r="Q569" s="74">
        <v>447</v>
      </c>
      <c r="R569" s="1"/>
      <c r="S569" s="7">
        <v>273</v>
      </c>
      <c r="T569" s="7">
        <v>348</v>
      </c>
      <c r="U569" s="5">
        <v>375</v>
      </c>
      <c r="V569" s="7">
        <v>315</v>
      </c>
      <c r="W569" s="7">
        <v>389</v>
      </c>
      <c r="X569" s="52">
        <v>424</v>
      </c>
      <c r="Y569" s="56">
        <f t="shared" si="130"/>
        <v>0</v>
      </c>
      <c r="Z569" s="7">
        <f t="shared" si="131"/>
        <v>0</v>
      </c>
      <c r="AA569" s="5">
        <f t="shared" si="132"/>
        <v>-25</v>
      </c>
      <c r="AB569" s="7">
        <f t="shared" si="133"/>
        <v>0</v>
      </c>
      <c r="AC569" s="7">
        <f t="shared" si="134"/>
        <v>0</v>
      </c>
      <c r="AD569" s="5">
        <f t="shared" si="135"/>
        <v>-23</v>
      </c>
      <c r="AI569" s="83" t="b">
        <f t="shared" si="136"/>
        <v>1</v>
      </c>
      <c r="AJ569" s="83" t="b">
        <f t="shared" si="137"/>
        <v>1</v>
      </c>
      <c r="AK569" s="83" t="b">
        <f t="shared" si="138"/>
        <v>0</v>
      </c>
      <c r="BT569" s="12"/>
      <c r="CA569" s="108"/>
    </row>
    <row r="570" spans="1:79" ht="15" hidden="1" customHeight="1" x14ac:dyDescent="0.35">
      <c r="A570" s="91">
        <v>44200</v>
      </c>
      <c r="B570" s="88" t="s">
        <v>26</v>
      </c>
      <c r="C570" s="74">
        <v>13820</v>
      </c>
      <c r="D570" s="74" t="s">
        <v>30</v>
      </c>
      <c r="E570" s="74">
        <v>231115</v>
      </c>
      <c r="F570" s="74" t="s">
        <v>32</v>
      </c>
      <c r="G570" s="74">
        <v>231123</v>
      </c>
      <c r="H570" s="74">
        <v>1</v>
      </c>
      <c r="I570" s="74" t="str">
        <f t="shared" si="129"/>
        <v>Matches old PSSE info</v>
      </c>
      <c r="J570" s="74"/>
      <c r="K570" s="72"/>
      <c r="L570" s="74">
        <v>275</v>
      </c>
      <c r="M570" s="74">
        <v>350</v>
      </c>
      <c r="N570" s="74">
        <v>403</v>
      </c>
      <c r="O570" s="74">
        <v>317</v>
      </c>
      <c r="P570" s="74">
        <v>394</v>
      </c>
      <c r="Q570" s="74">
        <v>453</v>
      </c>
      <c r="R570" s="1"/>
      <c r="S570" s="5">
        <v>192</v>
      </c>
      <c r="T570" s="5">
        <v>271</v>
      </c>
      <c r="U570" s="5">
        <v>312</v>
      </c>
      <c r="V570" s="5">
        <v>231</v>
      </c>
      <c r="W570" s="5">
        <v>317</v>
      </c>
      <c r="X570" s="52">
        <v>365</v>
      </c>
      <c r="Y570" s="80">
        <f t="shared" si="130"/>
        <v>-83</v>
      </c>
      <c r="Z570" s="5">
        <f t="shared" si="131"/>
        <v>-79</v>
      </c>
      <c r="AA570" s="5">
        <f t="shared" si="132"/>
        <v>-91</v>
      </c>
      <c r="AB570" s="5">
        <f t="shared" si="133"/>
        <v>-86</v>
      </c>
      <c r="AC570" s="5">
        <f t="shared" si="134"/>
        <v>-77</v>
      </c>
      <c r="AD570" s="5">
        <f t="shared" si="135"/>
        <v>-88</v>
      </c>
      <c r="AI570" s="83" t="b">
        <f t="shared" si="136"/>
        <v>1</v>
      </c>
      <c r="AJ570" s="83" t="b">
        <f t="shared" si="137"/>
        <v>1</v>
      </c>
      <c r="AK570" s="83" t="b">
        <f t="shared" si="138"/>
        <v>0</v>
      </c>
      <c r="BT570" s="12"/>
      <c r="CA570" s="108"/>
    </row>
    <row r="571" spans="1:79" ht="15" hidden="1" customHeight="1" x14ac:dyDescent="0.35">
      <c r="A571" s="87">
        <v>44096</v>
      </c>
      <c r="B571" s="88" t="s">
        <v>26</v>
      </c>
      <c r="C571" s="74">
        <v>13821</v>
      </c>
      <c r="D571" s="74" t="s">
        <v>30</v>
      </c>
      <c r="E571" s="74">
        <v>231115</v>
      </c>
      <c r="F571" s="74" t="s">
        <v>31</v>
      </c>
      <c r="G571" s="74">
        <v>231114</v>
      </c>
      <c r="H571" s="74">
        <v>1</v>
      </c>
      <c r="I571" s="74" t="str">
        <f t="shared" si="129"/>
        <v>Matches old PSSE info</v>
      </c>
      <c r="J571" s="74"/>
      <c r="K571" s="72"/>
      <c r="L571" s="74">
        <v>273</v>
      </c>
      <c r="M571" s="74">
        <v>348</v>
      </c>
      <c r="N571" s="74">
        <v>375</v>
      </c>
      <c r="O571" s="74">
        <v>315</v>
      </c>
      <c r="P571" s="74">
        <v>392</v>
      </c>
      <c r="Q571" s="74">
        <v>424</v>
      </c>
      <c r="R571" s="1"/>
      <c r="S571" s="5">
        <v>220</v>
      </c>
      <c r="T571" s="5">
        <v>277</v>
      </c>
      <c r="U571" s="5">
        <v>287</v>
      </c>
      <c r="V571" s="5">
        <v>239</v>
      </c>
      <c r="W571" s="5">
        <v>297</v>
      </c>
      <c r="X571" s="52">
        <v>310</v>
      </c>
      <c r="Y571" s="80">
        <f t="shared" si="130"/>
        <v>-53</v>
      </c>
      <c r="Z571" s="5">
        <f t="shared" si="131"/>
        <v>-71</v>
      </c>
      <c r="AA571" s="5">
        <f t="shared" si="132"/>
        <v>-88</v>
      </c>
      <c r="AB571" s="5">
        <f t="shared" si="133"/>
        <v>-76</v>
      </c>
      <c r="AC571" s="5">
        <f t="shared" si="134"/>
        <v>-95</v>
      </c>
      <c r="AD571" s="5">
        <f t="shared" si="135"/>
        <v>-114</v>
      </c>
      <c r="AI571" s="83" t="b">
        <f t="shared" si="136"/>
        <v>1</v>
      </c>
      <c r="AJ571" s="83" t="b">
        <f t="shared" si="137"/>
        <v>1</v>
      </c>
      <c r="AK571" s="83" t="b">
        <f t="shared" si="138"/>
        <v>0</v>
      </c>
      <c r="BT571" s="12"/>
      <c r="CA571" s="108"/>
    </row>
    <row r="572" spans="1:79" ht="15" hidden="1" customHeight="1" x14ac:dyDescent="0.35">
      <c r="A572" s="87">
        <v>44201</v>
      </c>
      <c r="B572" s="88" t="s">
        <v>26</v>
      </c>
      <c r="C572" s="74">
        <v>13827</v>
      </c>
      <c r="D572" s="74" t="s">
        <v>295</v>
      </c>
      <c r="E572" s="74">
        <v>231104</v>
      </c>
      <c r="F572" s="74" t="s">
        <v>296</v>
      </c>
      <c r="G572" s="74">
        <v>231105</v>
      </c>
      <c r="H572" s="74">
        <v>1</v>
      </c>
      <c r="I572" s="74" t="str">
        <f t="shared" si="129"/>
        <v>Matches old PSSE info</v>
      </c>
      <c r="J572" s="74"/>
      <c r="K572" s="72"/>
      <c r="L572" s="74">
        <v>275</v>
      </c>
      <c r="M572" s="74">
        <v>350</v>
      </c>
      <c r="N572" s="74">
        <v>403</v>
      </c>
      <c r="O572" s="74">
        <v>317</v>
      </c>
      <c r="P572" s="74">
        <v>394</v>
      </c>
      <c r="Q572" s="74">
        <v>453</v>
      </c>
      <c r="R572" s="1"/>
      <c r="S572" s="5">
        <v>243</v>
      </c>
      <c r="T572" s="5">
        <v>321</v>
      </c>
      <c r="U572" s="5">
        <v>370</v>
      </c>
      <c r="V572" s="5">
        <v>292</v>
      </c>
      <c r="W572" s="5">
        <v>375</v>
      </c>
      <c r="X572" s="52">
        <v>422</v>
      </c>
      <c r="Y572" s="80">
        <f t="shared" si="130"/>
        <v>-32</v>
      </c>
      <c r="Z572" s="5">
        <f t="shared" si="131"/>
        <v>-29</v>
      </c>
      <c r="AA572" s="5">
        <f t="shared" si="132"/>
        <v>-33</v>
      </c>
      <c r="AB572" s="5">
        <f t="shared" si="133"/>
        <v>-25</v>
      </c>
      <c r="AC572" s="5">
        <f t="shared" si="134"/>
        <v>-19</v>
      </c>
      <c r="AD572" s="5">
        <f t="shared" si="135"/>
        <v>-31</v>
      </c>
      <c r="AI572" s="83" t="b">
        <f t="shared" si="136"/>
        <v>1</v>
      </c>
      <c r="AJ572" s="83" t="b">
        <f t="shared" si="137"/>
        <v>1</v>
      </c>
      <c r="AK572" s="83" t="b">
        <f t="shared" si="138"/>
        <v>0</v>
      </c>
      <c r="BT572" s="12"/>
      <c r="CA572" s="108"/>
    </row>
    <row r="573" spans="1:79" ht="15" hidden="1" customHeight="1" x14ac:dyDescent="0.35">
      <c r="A573" s="87">
        <v>44148</v>
      </c>
      <c r="B573" s="88" t="s">
        <v>26</v>
      </c>
      <c r="C573" s="74">
        <v>13828</v>
      </c>
      <c r="D573" s="74" t="s">
        <v>31</v>
      </c>
      <c r="E573" s="74">
        <v>231114</v>
      </c>
      <c r="F573" s="74" t="s">
        <v>157</v>
      </c>
      <c r="G573" s="74">
        <v>231113</v>
      </c>
      <c r="H573" s="74">
        <v>1</v>
      </c>
      <c r="I573" s="74" t="str">
        <f t="shared" si="129"/>
        <v>Matches old PSSE info</v>
      </c>
      <c r="J573" s="74"/>
      <c r="K573" s="72"/>
      <c r="L573" s="74">
        <v>390</v>
      </c>
      <c r="M573" s="74">
        <v>478</v>
      </c>
      <c r="N573" s="74">
        <v>549</v>
      </c>
      <c r="O573" s="74">
        <v>390</v>
      </c>
      <c r="P573" s="74">
        <v>478</v>
      </c>
      <c r="Q573" s="74">
        <v>549</v>
      </c>
      <c r="R573" s="1"/>
      <c r="S573" s="5">
        <v>280</v>
      </c>
      <c r="T573" s="5">
        <v>348</v>
      </c>
      <c r="U573" s="5">
        <v>400</v>
      </c>
      <c r="V573" s="5">
        <v>318</v>
      </c>
      <c r="W573" s="5">
        <v>389</v>
      </c>
      <c r="X573" s="52">
        <v>447</v>
      </c>
      <c r="Y573" s="80">
        <f t="shared" si="130"/>
        <v>-110</v>
      </c>
      <c r="Z573" s="5">
        <f t="shared" si="131"/>
        <v>-130</v>
      </c>
      <c r="AA573" s="5">
        <f t="shared" si="132"/>
        <v>-149</v>
      </c>
      <c r="AB573" s="5">
        <f t="shared" si="133"/>
        <v>-72</v>
      </c>
      <c r="AC573" s="5">
        <f t="shared" si="134"/>
        <v>-89</v>
      </c>
      <c r="AD573" s="5">
        <f t="shared" si="135"/>
        <v>-102</v>
      </c>
      <c r="AI573" s="83" t="b">
        <f t="shared" si="136"/>
        <v>1</v>
      </c>
      <c r="AJ573" s="83" t="b">
        <f t="shared" si="137"/>
        <v>1</v>
      </c>
      <c r="AK573" s="83" t="b">
        <f t="shared" si="138"/>
        <v>0</v>
      </c>
      <c r="BT573" s="12"/>
      <c r="CA573" s="108"/>
    </row>
    <row r="574" spans="1:79" ht="15" hidden="1" customHeight="1" x14ac:dyDescent="0.35">
      <c r="A574" s="87">
        <v>44201</v>
      </c>
      <c r="B574" s="88" t="s">
        <v>26</v>
      </c>
      <c r="C574" s="74">
        <v>13829</v>
      </c>
      <c r="D574" s="74" t="s">
        <v>157</v>
      </c>
      <c r="E574" s="74">
        <v>231113</v>
      </c>
      <c r="F574" s="74" t="s">
        <v>295</v>
      </c>
      <c r="G574" s="74">
        <v>231104</v>
      </c>
      <c r="H574" s="74">
        <v>1</v>
      </c>
      <c r="I574" s="74" t="str">
        <f t="shared" si="129"/>
        <v>Matches old PSSE info</v>
      </c>
      <c r="J574" s="74"/>
      <c r="K574" s="72"/>
      <c r="L574" s="74">
        <v>275</v>
      </c>
      <c r="M574" s="74">
        <v>350</v>
      </c>
      <c r="N574" s="74">
        <v>403</v>
      </c>
      <c r="O574" s="74">
        <v>317</v>
      </c>
      <c r="P574" s="74">
        <v>394</v>
      </c>
      <c r="Q574" s="74">
        <v>453</v>
      </c>
      <c r="R574" s="1"/>
      <c r="S574" s="5">
        <v>272</v>
      </c>
      <c r="T574" s="5">
        <v>347</v>
      </c>
      <c r="U574" s="5">
        <v>373</v>
      </c>
      <c r="V574" s="5">
        <v>314</v>
      </c>
      <c r="W574" s="5">
        <v>389</v>
      </c>
      <c r="X574" s="52">
        <v>422</v>
      </c>
      <c r="Y574" s="80">
        <f t="shared" si="130"/>
        <v>-3</v>
      </c>
      <c r="Z574" s="5">
        <f t="shared" si="131"/>
        <v>-3</v>
      </c>
      <c r="AA574" s="5">
        <f t="shared" si="132"/>
        <v>-30</v>
      </c>
      <c r="AB574" s="5">
        <f t="shared" si="133"/>
        <v>-3</v>
      </c>
      <c r="AC574" s="5">
        <f t="shared" si="134"/>
        <v>-5</v>
      </c>
      <c r="AD574" s="5">
        <f t="shared" si="135"/>
        <v>-31</v>
      </c>
      <c r="AI574" s="83" t="b">
        <f t="shared" si="136"/>
        <v>1</v>
      </c>
      <c r="AJ574" s="83" t="b">
        <f t="shared" si="137"/>
        <v>1</v>
      </c>
      <c r="AK574" s="83" t="b">
        <f t="shared" si="138"/>
        <v>0</v>
      </c>
      <c r="BT574" s="12"/>
      <c r="CA574" s="108"/>
    </row>
    <row r="575" spans="1:79" ht="15" hidden="1" customHeight="1" x14ac:dyDescent="0.35">
      <c r="A575" s="87">
        <v>44148</v>
      </c>
      <c r="B575" s="88" t="s">
        <v>26</v>
      </c>
      <c r="C575" s="74">
        <v>13832</v>
      </c>
      <c r="D575" s="74" t="s">
        <v>160</v>
      </c>
      <c r="E575" s="74">
        <v>232108</v>
      </c>
      <c r="F575" s="74" t="s">
        <v>195</v>
      </c>
      <c r="G575" s="74">
        <v>232109</v>
      </c>
      <c r="H575" s="74">
        <v>1</v>
      </c>
      <c r="I575" s="74" t="str">
        <f t="shared" si="129"/>
        <v>Matches old PSSE info</v>
      </c>
      <c r="J575" s="74"/>
      <c r="K575" s="72"/>
      <c r="L575" s="74">
        <v>221</v>
      </c>
      <c r="M575" s="74">
        <v>296</v>
      </c>
      <c r="N575" s="74">
        <v>340</v>
      </c>
      <c r="O575" s="74">
        <v>272</v>
      </c>
      <c r="P575" s="74">
        <v>350</v>
      </c>
      <c r="Q575" s="74">
        <v>403</v>
      </c>
      <c r="R575" s="1"/>
      <c r="S575" s="68">
        <v>272</v>
      </c>
      <c r="T575" s="68">
        <v>347</v>
      </c>
      <c r="U575" s="68">
        <v>373</v>
      </c>
      <c r="V575" s="68">
        <v>314</v>
      </c>
      <c r="W575" s="68">
        <v>389</v>
      </c>
      <c r="X575" s="70">
        <v>422</v>
      </c>
      <c r="Y575" s="56">
        <f t="shared" si="130"/>
        <v>51</v>
      </c>
      <c r="Z575" s="7">
        <f t="shared" si="131"/>
        <v>51</v>
      </c>
      <c r="AA575" s="7">
        <f t="shared" si="132"/>
        <v>33</v>
      </c>
      <c r="AB575" s="7">
        <f t="shared" si="133"/>
        <v>42</v>
      </c>
      <c r="AC575" s="7">
        <f t="shared" si="134"/>
        <v>39</v>
      </c>
      <c r="AD575" s="7">
        <f t="shared" si="135"/>
        <v>19</v>
      </c>
      <c r="AI575" s="83" t="b">
        <f t="shared" si="136"/>
        <v>1</v>
      </c>
      <c r="AJ575" s="83" t="b">
        <f t="shared" si="137"/>
        <v>1</v>
      </c>
      <c r="AK575" s="83" t="b">
        <f t="shared" si="138"/>
        <v>0</v>
      </c>
      <c r="BT575" s="12"/>
      <c r="CA575" s="108"/>
    </row>
    <row r="576" spans="1:79" ht="15" hidden="1" customHeight="1" x14ac:dyDescent="0.35">
      <c r="A576" s="87">
        <v>44201</v>
      </c>
      <c r="B576" s="88" t="s">
        <v>26</v>
      </c>
      <c r="C576" s="74">
        <v>13841</v>
      </c>
      <c r="D576" s="74" t="s">
        <v>299</v>
      </c>
      <c r="E576" s="74">
        <v>231129</v>
      </c>
      <c r="F576" s="74" t="s">
        <v>300</v>
      </c>
      <c r="G576" s="74">
        <v>231128</v>
      </c>
      <c r="H576" s="74">
        <v>1</v>
      </c>
      <c r="I576" s="74" t="str">
        <f t="shared" si="129"/>
        <v>Matches old PSSE info</v>
      </c>
      <c r="J576" s="74"/>
      <c r="K576" s="72"/>
      <c r="L576" s="74">
        <v>273</v>
      </c>
      <c r="M576" s="74">
        <v>348</v>
      </c>
      <c r="N576" s="74">
        <v>400</v>
      </c>
      <c r="O576" s="74">
        <v>315</v>
      </c>
      <c r="P576" s="74">
        <v>389</v>
      </c>
      <c r="Q576" s="74">
        <v>447</v>
      </c>
      <c r="R576" s="1"/>
      <c r="S576" s="5">
        <v>272</v>
      </c>
      <c r="T576" s="5">
        <v>331</v>
      </c>
      <c r="U576" s="5">
        <v>347</v>
      </c>
      <c r="V576" s="5">
        <v>314</v>
      </c>
      <c r="W576" s="5">
        <v>331</v>
      </c>
      <c r="X576" s="52">
        <v>347</v>
      </c>
      <c r="Y576" s="80">
        <f t="shared" si="130"/>
        <v>-1</v>
      </c>
      <c r="Z576" s="5">
        <f t="shared" si="131"/>
        <v>-17</v>
      </c>
      <c r="AA576" s="5">
        <f t="shared" si="132"/>
        <v>-53</v>
      </c>
      <c r="AB576" s="5">
        <f t="shared" si="133"/>
        <v>-1</v>
      </c>
      <c r="AC576" s="5">
        <f t="shared" si="134"/>
        <v>-58</v>
      </c>
      <c r="AD576" s="5">
        <f t="shared" si="135"/>
        <v>-100</v>
      </c>
      <c r="AI576" s="83" t="b">
        <f t="shared" si="136"/>
        <v>1</v>
      </c>
      <c r="AJ576" s="83" t="b">
        <f t="shared" si="137"/>
        <v>1</v>
      </c>
      <c r="AK576" s="83" t="b">
        <f t="shared" si="138"/>
        <v>0</v>
      </c>
      <c r="BT576" s="12"/>
      <c r="CA576" s="108"/>
    </row>
    <row r="577" spans="1:79" ht="15" hidden="1" customHeight="1" x14ac:dyDescent="0.35">
      <c r="A577" s="87">
        <v>44224</v>
      </c>
      <c r="B577" s="88" t="s">
        <v>26</v>
      </c>
      <c r="C577" s="74">
        <v>13842</v>
      </c>
      <c r="D577" s="74" t="s">
        <v>428</v>
      </c>
      <c r="E577" s="74">
        <v>232104</v>
      </c>
      <c r="F577" s="74" t="s">
        <v>429</v>
      </c>
      <c r="G577" s="74">
        <v>938810</v>
      </c>
      <c r="H577" s="74">
        <v>1</v>
      </c>
      <c r="I577" s="74" t="str">
        <f t="shared" si="129"/>
        <v>New Update</v>
      </c>
      <c r="J577" s="74"/>
      <c r="K577" s="72"/>
      <c r="L577" s="74">
        <v>273</v>
      </c>
      <c r="M577" s="74">
        <v>348</v>
      </c>
      <c r="N577" s="74">
        <v>400</v>
      </c>
      <c r="O577" s="74">
        <v>314</v>
      </c>
      <c r="P577" s="74">
        <v>386</v>
      </c>
      <c r="Q577" s="74">
        <v>444</v>
      </c>
      <c r="R577" s="1"/>
      <c r="S577" s="7">
        <v>273</v>
      </c>
      <c r="T577" s="5">
        <v>347</v>
      </c>
      <c r="U577" s="5">
        <v>375</v>
      </c>
      <c r="V577" s="68">
        <v>315</v>
      </c>
      <c r="W577" s="68">
        <v>389</v>
      </c>
      <c r="X577" s="52">
        <v>424</v>
      </c>
      <c r="Y577" s="56">
        <f t="shared" si="130"/>
        <v>0</v>
      </c>
      <c r="Z577" s="5">
        <f t="shared" si="131"/>
        <v>-1</v>
      </c>
      <c r="AA577" s="5">
        <f t="shared" si="132"/>
        <v>-25</v>
      </c>
      <c r="AB577" s="7">
        <f t="shared" si="133"/>
        <v>1</v>
      </c>
      <c r="AC577" s="7">
        <f t="shared" si="134"/>
        <v>3</v>
      </c>
      <c r="AD577" s="5">
        <f t="shared" si="135"/>
        <v>-20</v>
      </c>
      <c r="AI577" s="83" t="b">
        <f t="shared" si="136"/>
        <v>1</v>
      </c>
      <c r="AJ577" s="83" t="b">
        <f t="shared" si="137"/>
        <v>1</v>
      </c>
      <c r="AK577" s="83" t="b">
        <f t="shared" si="138"/>
        <v>0</v>
      </c>
      <c r="BT577" s="12"/>
      <c r="CA577" s="108"/>
    </row>
    <row r="578" spans="1:79" ht="15" hidden="1" customHeight="1" x14ac:dyDescent="0.35">
      <c r="A578" s="87">
        <v>44224</v>
      </c>
      <c r="B578" s="88" t="s">
        <v>26</v>
      </c>
      <c r="C578" s="74">
        <v>13842</v>
      </c>
      <c r="D578" s="74" t="s">
        <v>429</v>
      </c>
      <c r="E578" s="74">
        <v>938810</v>
      </c>
      <c r="F578" s="74" t="s">
        <v>299</v>
      </c>
      <c r="G578" s="74">
        <v>231129</v>
      </c>
      <c r="H578" s="74">
        <v>1</v>
      </c>
      <c r="I578" s="74" t="str">
        <f t="shared" si="129"/>
        <v>New Update</v>
      </c>
      <c r="J578" s="74"/>
      <c r="K578" s="72"/>
      <c r="L578" s="74">
        <v>273</v>
      </c>
      <c r="M578" s="74">
        <v>348</v>
      </c>
      <c r="N578" s="74">
        <v>400</v>
      </c>
      <c r="O578" s="74">
        <v>314</v>
      </c>
      <c r="P578" s="74">
        <v>386</v>
      </c>
      <c r="Q578" s="74">
        <v>444</v>
      </c>
      <c r="R578" s="1"/>
      <c r="S578" s="7">
        <v>273</v>
      </c>
      <c r="T578" s="5">
        <v>347</v>
      </c>
      <c r="U578" s="5">
        <v>375</v>
      </c>
      <c r="V578" s="68">
        <v>315</v>
      </c>
      <c r="W578" s="68">
        <v>389</v>
      </c>
      <c r="X578" s="52">
        <v>424</v>
      </c>
      <c r="Y578" s="56">
        <f t="shared" si="130"/>
        <v>0</v>
      </c>
      <c r="Z578" s="5">
        <f t="shared" si="131"/>
        <v>-1</v>
      </c>
      <c r="AA578" s="5">
        <f t="shared" si="132"/>
        <v>-25</v>
      </c>
      <c r="AB578" s="7">
        <f t="shared" si="133"/>
        <v>1</v>
      </c>
      <c r="AC578" s="7">
        <f t="shared" si="134"/>
        <v>3</v>
      </c>
      <c r="AD578" s="5">
        <f t="shared" si="135"/>
        <v>-20</v>
      </c>
      <c r="AI578" s="83" t="b">
        <f t="shared" si="136"/>
        <v>1</v>
      </c>
      <c r="AJ578" s="83" t="b">
        <f t="shared" si="137"/>
        <v>1</v>
      </c>
      <c r="AK578" s="83" t="b">
        <f t="shared" si="138"/>
        <v>0</v>
      </c>
      <c r="BT578" s="12"/>
      <c r="CA578" s="108"/>
    </row>
    <row r="579" spans="1:79" ht="15" hidden="1" customHeight="1" x14ac:dyDescent="0.35">
      <c r="A579" s="87">
        <v>44148</v>
      </c>
      <c r="B579" s="88" t="s">
        <v>26</v>
      </c>
      <c r="C579" s="74">
        <v>13843</v>
      </c>
      <c r="D579" s="74" t="s">
        <v>159</v>
      </c>
      <c r="E579" s="74">
        <v>231120</v>
      </c>
      <c r="F579" s="74" t="s">
        <v>196</v>
      </c>
      <c r="G579" s="74">
        <v>231125</v>
      </c>
      <c r="H579" s="74">
        <v>1</v>
      </c>
      <c r="I579" s="74" t="str">
        <f t="shared" si="129"/>
        <v>Matches old PSSE info</v>
      </c>
      <c r="J579" s="74"/>
      <c r="K579" s="72"/>
      <c r="L579" s="74">
        <v>273</v>
      </c>
      <c r="M579" s="74">
        <v>348</v>
      </c>
      <c r="N579" s="74">
        <v>400</v>
      </c>
      <c r="O579" s="74">
        <v>315</v>
      </c>
      <c r="P579" s="74">
        <v>389</v>
      </c>
      <c r="Q579" s="74">
        <v>447</v>
      </c>
      <c r="R579" s="1"/>
      <c r="S579" s="5">
        <v>272</v>
      </c>
      <c r="T579" s="5">
        <v>347</v>
      </c>
      <c r="U579" s="5">
        <v>373</v>
      </c>
      <c r="V579" s="5">
        <v>314</v>
      </c>
      <c r="W579" s="7">
        <v>389</v>
      </c>
      <c r="X579" s="52">
        <v>422</v>
      </c>
      <c r="Y579" s="80">
        <f t="shared" si="130"/>
        <v>-1</v>
      </c>
      <c r="Z579" s="5">
        <f t="shared" si="131"/>
        <v>-1</v>
      </c>
      <c r="AA579" s="5">
        <f t="shared" si="132"/>
        <v>-27</v>
      </c>
      <c r="AB579" s="5">
        <f t="shared" si="133"/>
        <v>-1</v>
      </c>
      <c r="AC579" s="7">
        <f t="shared" si="134"/>
        <v>0</v>
      </c>
      <c r="AD579" s="5">
        <f t="shared" si="135"/>
        <v>-25</v>
      </c>
      <c r="AI579" s="83" t="b">
        <f t="shared" si="136"/>
        <v>1</v>
      </c>
      <c r="AJ579" s="83" t="b">
        <f t="shared" si="137"/>
        <v>1</v>
      </c>
      <c r="AK579" s="83" t="b">
        <f t="shared" si="138"/>
        <v>0</v>
      </c>
      <c r="BT579" s="12"/>
      <c r="CA579" s="108"/>
    </row>
    <row r="580" spans="1:79" ht="15" hidden="1" customHeight="1" x14ac:dyDescent="0.35">
      <c r="A580" s="87">
        <v>44148</v>
      </c>
      <c r="B580" s="88" t="s">
        <v>26</v>
      </c>
      <c r="C580" s="74">
        <v>13844</v>
      </c>
      <c r="D580" s="74" t="s">
        <v>189</v>
      </c>
      <c r="E580" s="74">
        <v>231124</v>
      </c>
      <c r="F580" s="74" t="s">
        <v>190</v>
      </c>
      <c r="G580" s="74">
        <v>232104</v>
      </c>
      <c r="H580" s="74">
        <v>2</v>
      </c>
      <c r="I580" s="74" t="str">
        <f t="shared" si="129"/>
        <v>Matches old PSSE info</v>
      </c>
      <c r="J580" s="74"/>
      <c r="K580" s="72"/>
      <c r="L580" s="74">
        <v>389</v>
      </c>
      <c r="M580" s="74">
        <v>481</v>
      </c>
      <c r="N580" s="74">
        <v>553</v>
      </c>
      <c r="O580" s="74">
        <v>448</v>
      </c>
      <c r="P580" s="74">
        <v>541</v>
      </c>
      <c r="Q580" s="74">
        <v>622</v>
      </c>
      <c r="R580" s="1"/>
      <c r="S580" s="5">
        <v>280</v>
      </c>
      <c r="T580" s="5">
        <v>348</v>
      </c>
      <c r="U580" s="5">
        <v>400</v>
      </c>
      <c r="V580" s="5">
        <v>318</v>
      </c>
      <c r="W580" s="5">
        <v>389</v>
      </c>
      <c r="X580" s="52">
        <v>447</v>
      </c>
      <c r="Y580" s="80">
        <f t="shared" si="130"/>
        <v>-109</v>
      </c>
      <c r="Z580" s="5">
        <f t="shared" si="131"/>
        <v>-133</v>
      </c>
      <c r="AA580" s="5">
        <f t="shared" si="132"/>
        <v>-153</v>
      </c>
      <c r="AB580" s="5">
        <f t="shared" si="133"/>
        <v>-130</v>
      </c>
      <c r="AC580" s="5">
        <f t="shared" si="134"/>
        <v>-152</v>
      </c>
      <c r="AD580" s="5">
        <f t="shared" si="135"/>
        <v>-175</v>
      </c>
      <c r="AI580" s="83" t="b">
        <f t="shared" si="136"/>
        <v>1</v>
      </c>
      <c r="AJ580" s="83" t="b">
        <f t="shared" si="137"/>
        <v>1</v>
      </c>
      <c r="AK580" s="83" t="b">
        <f t="shared" si="138"/>
        <v>0</v>
      </c>
      <c r="BT580" s="12"/>
      <c r="CA580" s="108"/>
    </row>
    <row r="581" spans="1:79" ht="15" hidden="1" customHeight="1" x14ac:dyDescent="0.35">
      <c r="A581" s="87">
        <v>44201</v>
      </c>
      <c r="B581" s="88" t="s">
        <v>26</v>
      </c>
      <c r="C581" s="74">
        <v>22001</v>
      </c>
      <c r="D581" s="74" t="s">
        <v>301</v>
      </c>
      <c r="E581" s="74">
        <v>231006</v>
      </c>
      <c r="F581" s="74" t="s">
        <v>302</v>
      </c>
      <c r="G581" s="74">
        <v>214219</v>
      </c>
      <c r="H581" s="74">
        <v>1</v>
      </c>
      <c r="I581" s="74" t="str">
        <f t="shared" si="129"/>
        <v>Matches old PSSE info</v>
      </c>
      <c r="J581" s="74"/>
      <c r="K581" s="72"/>
      <c r="L581" s="74">
        <v>461</v>
      </c>
      <c r="M581" s="74">
        <v>577</v>
      </c>
      <c r="N581" s="74">
        <v>664</v>
      </c>
      <c r="O581" s="74">
        <v>519</v>
      </c>
      <c r="P581" s="74">
        <v>638</v>
      </c>
      <c r="Q581" s="74">
        <v>733</v>
      </c>
      <c r="R581" s="1"/>
      <c r="S581" s="5">
        <v>420</v>
      </c>
      <c r="T581" s="5">
        <v>536</v>
      </c>
      <c r="U581" s="5">
        <v>578</v>
      </c>
      <c r="V581" s="5">
        <v>485</v>
      </c>
      <c r="W581" s="5">
        <v>604</v>
      </c>
      <c r="X581" s="52">
        <v>655</v>
      </c>
      <c r="Y581" s="80">
        <f t="shared" si="130"/>
        <v>-41</v>
      </c>
      <c r="Z581" s="5">
        <f t="shared" si="131"/>
        <v>-41</v>
      </c>
      <c r="AA581" s="5">
        <f t="shared" si="132"/>
        <v>-86</v>
      </c>
      <c r="AB581" s="5">
        <f t="shared" si="133"/>
        <v>-34</v>
      </c>
      <c r="AC581" s="5">
        <f t="shared" si="134"/>
        <v>-34</v>
      </c>
      <c r="AD581" s="5">
        <f t="shared" si="135"/>
        <v>-78</v>
      </c>
      <c r="AI581" s="83" t="b">
        <f t="shared" si="136"/>
        <v>1</v>
      </c>
      <c r="AJ581" s="83" t="b">
        <f t="shared" si="137"/>
        <v>1</v>
      </c>
      <c r="AK581" s="83" t="b">
        <f t="shared" si="138"/>
        <v>0</v>
      </c>
      <c r="BT581" s="12"/>
      <c r="CA581" s="108"/>
    </row>
    <row r="582" spans="1:79" ht="15" hidden="1" customHeight="1" x14ac:dyDescent="0.35">
      <c r="A582" s="87">
        <v>44201</v>
      </c>
      <c r="B582" s="88" t="s">
        <v>26</v>
      </c>
      <c r="C582" s="74">
        <v>22074</v>
      </c>
      <c r="D582" s="74" t="s">
        <v>301</v>
      </c>
      <c r="E582" s="74">
        <v>231006</v>
      </c>
      <c r="F582" s="74" t="s">
        <v>198</v>
      </c>
      <c r="G582" s="74">
        <v>231008</v>
      </c>
      <c r="H582" s="74">
        <v>1</v>
      </c>
      <c r="I582" s="74" t="str">
        <f t="shared" si="129"/>
        <v>Matches old PSSE info</v>
      </c>
      <c r="J582" s="74"/>
      <c r="K582" s="72"/>
      <c r="L582" s="74">
        <v>663</v>
      </c>
      <c r="M582" s="74">
        <v>819</v>
      </c>
      <c r="N582" s="74">
        <v>919</v>
      </c>
      <c r="O582" s="74">
        <v>764</v>
      </c>
      <c r="P582" s="74">
        <v>922</v>
      </c>
      <c r="Q582" s="74">
        <v>1015</v>
      </c>
      <c r="R582" s="1"/>
      <c r="S582" s="5">
        <v>466</v>
      </c>
      <c r="T582" s="5">
        <v>580</v>
      </c>
      <c r="U582" s="5">
        <v>667</v>
      </c>
      <c r="V582" s="5">
        <v>530</v>
      </c>
      <c r="W582" s="5">
        <v>648</v>
      </c>
      <c r="X582" s="52">
        <v>745</v>
      </c>
      <c r="Y582" s="80">
        <f t="shared" si="130"/>
        <v>-197</v>
      </c>
      <c r="Z582" s="5">
        <f t="shared" si="131"/>
        <v>-239</v>
      </c>
      <c r="AA582" s="5">
        <f t="shared" si="132"/>
        <v>-252</v>
      </c>
      <c r="AB582" s="5">
        <f t="shared" si="133"/>
        <v>-234</v>
      </c>
      <c r="AC582" s="5">
        <f t="shared" si="134"/>
        <v>-274</v>
      </c>
      <c r="AD582" s="5">
        <f t="shared" si="135"/>
        <v>-270</v>
      </c>
      <c r="AI582" s="83" t="b">
        <f t="shared" si="136"/>
        <v>1</v>
      </c>
      <c r="AJ582" s="83" t="b">
        <f t="shared" si="137"/>
        <v>1</v>
      </c>
      <c r="AK582" s="83" t="b">
        <f t="shared" si="138"/>
        <v>0</v>
      </c>
      <c r="BT582" s="12"/>
      <c r="CA582" s="108"/>
    </row>
    <row r="583" spans="1:79" ht="15" hidden="1" customHeight="1" x14ac:dyDescent="0.35">
      <c r="A583" s="87">
        <v>44148</v>
      </c>
      <c r="B583" s="88" t="s">
        <v>26</v>
      </c>
      <c r="C583" s="74">
        <v>22084</v>
      </c>
      <c r="D583" s="74" t="s">
        <v>199</v>
      </c>
      <c r="E583" s="74">
        <v>214235</v>
      </c>
      <c r="F583" s="74" t="s">
        <v>200</v>
      </c>
      <c r="G583" s="74">
        <v>231000</v>
      </c>
      <c r="H583" s="74">
        <v>1</v>
      </c>
      <c r="I583" s="74" t="str">
        <f t="shared" si="129"/>
        <v>Matches old PSSE info</v>
      </c>
      <c r="J583" s="74"/>
      <c r="K583" s="72"/>
      <c r="L583" s="74">
        <v>650</v>
      </c>
      <c r="M583" s="74">
        <v>804</v>
      </c>
      <c r="N583" s="74">
        <v>925</v>
      </c>
      <c r="O583" s="74">
        <v>748</v>
      </c>
      <c r="P583" s="74">
        <v>906</v>
      </c>
      <c r="Q583" s="74">
        <v>1042</v>
      </c>
      <c r="R583" s="1"/>
      <c r="S583" s="68">
        <v>653</v>
      </c>
      <c r="T583" s="5">
        <v>799</v>
      </c>
      <c r="U583" s="5">
        <v>900</v>
      </c>
      <c r="V583" s="7">
        <v>748</v>
      </c>
      <c r="W583" s="5">
        <v>891</v>
      </c>
      <c r="X583" s="52">
        <v>941</v>
      </c>
      <c r="Y583" s="56">
        <f t="shared" si="130"/>
        <v>3</v>
      </c>
      <c r="Z583" s="5">
        <f t="shared" si="131"/>
        <v>-5</v>
      </c>
      <c r="AA583" s="5">
        <f t="shared" si="132"/>
        <v>-25</v>
      </c>
      <c r="AB583" s="7">
        <f t="shared" si="133"/>
        <v>0</v>
      </c>
      <c r="AC583" s="5">
        <f t="shared" si="134"/>
        <v>-15</v>
      </c>
      <c r="AD583" s="5">
        <f t="shared" si="135"/>
        <v>-101</v>
      </c>
      <c r="AI583" s="83" t="b">
        <f t="shared" si="136"/>
        <v>1</v>
      </c>
      <c r="AJ583" s="83" t="b">
        <f t="shared" si="137"/>
        <v>1</v>
      </c>
      <c r="AK583" s="83" t="b">
        <f t="shared" si="138"/>
        <v>0</v>
      </c>
      <c r="BT583" s="12"/>
      <c r="CA583" s="108"/>
    </row>
    <row r="584" spans="1:79" ht="15" hidden="1" customHeight="1" x14ac:dyDescent="0.35">
      <c r="A584" s="87">
        <v>44201</v>
      </c>
      <c r="B584" s="88" t="s">
        <v>26</v>
      </c>
      <c r="C584" s="74">
        <v>22085</v>
      </c>
      <c r="D584" s="74" t="s">
        <v>303</v>
      </c>
      <c r="E584" s="74">
        <v>231001</v>
      </c>
      <c r="F584" s="74" t="s">
        <v>199</v>
      </c>
      <c r="G584" s="74">
        <v>214236</v>
      </c>
      <c r="H584" s="74">
        <v>1</v>
      </c>
      <c r="I584" s="74" t="str">
        <f t="shared" si="129"/>
        <v>Matches old PSSE info</v>
      </c>
      <c r="J584" s="74"/>
      <c r="K584" s="72"/>
      <c r="L584" s="74">
        <v>650</v>
      </c>
      <c r="M584" s="74">
        <v>804</v>
      </c>
      <c r="N584" s="74">
        <v>925</v>
      </c>
      <c r="O584" s="74">
        <v>748</v>
      </c>
      <c r="P584" s="74">
        <v>906</v>
      </c>
      <c r="Q584" s="74">
        <v>1042</v>
      </c>
      <c r="R584" s="1"/>
      <c r="S584" s="68">
        <v>653</v>
      </c>
      <c r="T584" s="68">
        <v>808</v>
      </c>
      <c r="U584" s="5">
        <v>900</v>
      </c>
      <c r="V584" s="68">
        <v>752</v>
      </c>
      <c r="W584" s="68">
        <v>910</v>
      </c>
      <c r="X584" s="52">
        <v>1016</v>
      </c>
      <c r="Y584" s="56">
        <f t="shared" si="130"/>
        <v>3</v>
      </c>
      <c r="Z584" s="7">
        <f t="shared" si="131"/>
        <v>4</v>
      </c>
      <c r="AA584" s="5">
        <f t="shared" si="132"/>
        <v>-25</v>
      </c>
      <c r="AB584" s="7">
        <f t="shared" si="133"/>
        <v>4</v>
      </c>
      <c r="AC584" s="7">
        <f t="shared" si="134"/>
        <v>4</v>
      </c>
      <c r="AD584" s="5">
        <f t="shared" si="135"/>
        <v>-26</v>
      </c>
      <c r="AI584" s="83" t="b">
        <f t="shared" si="136"/>
        <v>1</v>
      </c>
      <c r="AJ584" s="83" t="b">
        <f t="shared" si="137"/>
        <v>1</v>
      </c>
      <c r="AK584" s="83" t="b">
        <f t="shared" si="138"/>
        <v>0</v>
      </c>
      <c r="BT584" s="12"/>
      <c r="CA584" s="108"/>
    </row>
    <row r="585" spans="1:79" ht="15" hidden="1" customHeight="1" x14ac:dyDescent="0.35">
      <c r="A585" s="87">
        <v>44201</v>
      </c>
      <c r="B585" s="88" t="s">
        <v>26</v>
      </c>
      <c r="C585" s="74">
        <v>22088</v>
      </c>
      <c r="D585" s="78" t="s">
        <v>197</v>
      </c>
      <c r="E585" s="74">
        <v>231006</v>
      </c>
      <c r="F585" s="78" t="s">
        <v>304</v>
      </c>
      <c r="G585" s="74">
        <v>213519</v>
      </c>
      <c r="H585" s="74">
        <v>1</v>
      </c>
      <c r="I585" s="74" t="str">
        <f t="shared" si="129"/>
        <v>Matches old PSSE info</v>
      </c>
      <c r="J585" s="74"/>
      <c r="K585" s="72"/>
      <c r="L585" s="74">
        <v>461</v>
      </c>
      <c r="M585" s="74">
        <v>577</v>
      </c>
      <c r="N585" s="74">
        <v>664</v>
      </c>
      <c r="O585" s="74">
        <v>519</v>
      </c>
      <c r="P585" s="74">
        <v>638</v>
      </c>
      <c r="Q585" s="74">
        <v>733</v>
      </c>
      <c r="R585" s="1"/>
      <c r="S585" s="5">
        <v>420</v>
      </c>
      <c r="T585" s="5">
        <v>536</v>
      </c>
      <c r="U585" s="5">
        <v>578</v>
      </c>
      <c r="V585" s="5">
        <v>485</v>
      </c>
      <c r="W585" s="5">
        <v>604</v>
      </c>
      <c r="X585" s="52">
        <v>655</v>
      </c>
      <c r="Y585" s="80">
        <f t="shared" si="130"/>
        <v>-41</v>
      </c>
      <c r="Z585" s="5">
        <f t="shared" si="131"/>
        <v>-41</v>
      </c>
      <c r="AA585" s="5">
        <f t="shared" si="132"/>
        <v>-86</v>
      </c>
      <c r="AB585" s="5">
        <f t="shared" si="133"/>
        <v>-34</v>
      </c>
      <c r="AC585" s="5">
        <f t="shared" si="134"/>
        <v>-34</v>
      </c>
      <c r="AD585" s="5">
        <f t="shared" si="135"/>
        <v>-78</v>
      </c>
      <c r="AI585" s="83" t="b">
        <f t="shared" si="136"/>
        <v>1</v>
      </c>
      <c r="AJ585" s="83" t="b">
        <f t="shared" si="137"/>
        <v>1</v>
      </c>
      <c r="AK585" s="83" t="b">
        <f t="shared" si="138"/>
        <v>0</v>
      </c>
      <c r="BT585" s="12"/>
      <c r="CA585" s="108"/>
    </row>
    <row r="586" spans="1:79" ht="15" hidden="1" customHeight="1" x14ac:dyDescent="0.35">
      <c r="A586" s="87">
        <v>44201</v>
      </c>
      <c r="B586" s="88" t="s">
        <v>26</v>
      </c>
      <c r="C586" s="74">
        <v>23001</v>
      </c>
      <c r="D586" s="74" t="s">
        <v>32</v>
      </c>
      <c r="E586" s="74">
        <v>231003</v>
      </c>
      <c r="F586" s="74" t="s">
        <v>252</v>
      </c>
      <c r="G586" s="74">
        <v>232000</v>
      </c>
      <c r="H586" s="74">
        <v>1</v>
      </c>
      <c r="I586" s="74" t="str">
        <f t="shared" si="129"/>
        <v>Matches old PSSE info</v>
      </c>
      <c r="J586" s="74"/>
      <c r="K586" s="72"/>
      <c r="L586" s="74">
        <v>552</v>
      </c>
      <c r="M586" s="74">
        <v>552</v>
      </c>
      <c r="N586" s="74">
        <v>635</v>
      </c>
      <c r="O586" s="74">
        <v>630</v>
      </c>
      <c r="P586" s="74">
        <v>630</v>
      </c>
      <c r="Q586" s="74">
        <v>661</v>
      </c>
      <c r="R586" s="1"/>
      <c r="S586" s="5">
        <v>401</v>
      </c>
      <c r="T586" s="68">
        <v>559</v>
      </c>
      <c r="U586" s="68">
        <v>653</v>
      </c>
      <c r="V586" s="5">
        <v>556</v>
      </c>
      <c r="W586" s="7">
        <v>630</v>
      </c>
      <c r="X586" s="49">
        <v>661</v>
      </c>
      <c r="Y586" s="80">
        <f t="shared" si="130"/>
        <v>-151</v>
      </c>
      <c r="Z586" s="7">
        <f t="shared" si="131"/>
        <v>7</v>
      </c>
      <c r="AA586" s="7">
        <f t="shared" si="132"/>
        <v>18</v>
      </c>
      <c r="AB586" s="5">
        <f t="shared" si="133"/>
        <v>-74</v>
      </c>
      <c r="AC586" s="7">
        <f t="shared" si="134"/>
        <v>0</v>
      </c>
      <c r="AD586" s="7">
        <f t="shared" si="135"/>
        <v>0</v>
      </c>
      <c r="AI586" s="83" t="b">
        <f t="shared" si="136"/>
        <v>1</v>
      </c>
      <c r="AJ586" s="83" t="b">
        <f t="shared" si="137"/>
        <v>1</v>
      </c>
      <c r="AK586" s="83" t="b">
        <f t="shared" si="138"/>
        <v>0</v>
      </c>
      <c r="BT586" s="12"/>
      <c r="CA586" s="108"/>
    </row>
    <row r="587" spans="1:79" ht="15" hidden="1" customHeight="1" x14ac:dyDescent="0.35">
      <c r="A587" s="87">
        <v>44148</v>
      </c>
      <c r="B587" s="88" t="s">
        <v>26</v>
      </c>
      <c r="C587" s="74">
        <v>23002</v>
      </c>
      <c r="D587" s="74" t="s">
        <v>154</v>
      </c>
      <c r="E587" s="74">
        <v>232006</v>
      </c>
      <c r="F587" s="74" t="s">
        <v>201</v>
      </c>
      <c r="G587" s="74">
        <v>232007</v>
      </c>
      <c r="H587" s="74">
        <v>1</v>
      </c>
      <c r="I587" s="74" t="str">
        <f t="shared" si="129"/>
        <v>Matches old PSSE info</v>
      </c>
      <c r="J587" s="74"/>
      <c r="K587" s="72"/>
      <c r="L587" s="74">
        <v>550</v>
      </c>
      <c r="M587" s="74">
        <v>678</v>
      </c>
      <c r="N587" s="74">
        <v>780</v>
      </c>
      <c r="O587" s="74">
        <v>707</v>
      </c>
      <c r="P587" s="74">
        <v>804</v>
      </c>
      <c r="Q587" s="74">
        <v>925</v>
      </c>
      <c r="R587" s="1"/>
      <c r="S587" s="5">
        <v>525</v>
      </c>
      <c r="T587" s="68">
        <v>681</v>
      </c>
      <c r="U587" s="5">
        <v>771</v>
      </c>
      <c r="V587" s="5">
        <v>646</v>
      </c>
      <c r="W587" s="68">
        <v>807</v>
      </c>
      <c r="X587" s="52">
        <v>913</v>
      </c>
      <c r="Y587" s="80">
        <f t="shared" si="130"/>
        <v>-25</v>
      </c>
      <c r="Z587" s="7">
        <f t="shared" si="131"/>
        <v>3</v>
      </c>
      <c r="AA587" s="5">
        <f t="shared" si="132"/>
        <v>-9</v>
      </c>
      <c r="AB587" s="5">
        <f t="shared" si="133"/>
        <v>-61</v>
      </c>
      <c r="AC587" s="7">
        <f t="shared" si="134"/>
        <v>3</v>
      </c>
      <c r="AD587" s="5">
        <f t="shared" si="135"/>
        <v>-12</v>
      </c>
      <c r="AI587" s="83" t="b">
        <f t="shared" si="136"/>
        <v>1</v>
      </c>
      <c r="AJ587" s="83" t="b">
        <f t="shared" si="137"/>
        <v>1</v>
      </c>
      <c r="AK587" s="83" t="b">
        <f t="shared" si="138"/>
        <v>0</v>
      </c>
      <c r="BT587" s="12"/>
      <c r="CA587" s="108"/>
    </row>
    <row r="588" spans="1:79" ht="15" hidden="1" customHeight="1" x14ac:dyDescent="0.35">
      <c r="A588" s="87">
        <v>44148</v>
      </c>
      <c r="B588" s="88" t="s">
        <v>26</v>
      </c>
      <c r="C588" s="74">
        <v>23005</v>
      </c>
      <c r="D588" s="74" t="s">
        <v>198</v>
      </c>
      <c r="E588" s="74">
        <v>231008</v>
      </c>
      <c r="F588" s="74" t="s">
        <v>202</v>
      </c>
      <c r="G588" s="74">
        <v>231007</v>
      </c>
      <c r="H588" s="74">
        <v>1</v>
      </c>
      <c r="I588" s="74" t="str">
        <f t="shared" si="129"/>
        <v>Matches old PSSE info</v>
      </c>
      <c r="J588" s="74"/>
      <c r="K588" s="72"/>
      <c r="L588" s="74">
        <v>549</v>
      </c>
      <c r="M588" s="74">
        <v>621</v>
      </c>
      <c r="N588" s="74">
        <v>714</v>
      </c>
      <c r="O588" s="74">
        <v>640</v>
      </c>
      <c r="P588" s="74">
        <v>702</v>
      </c>
      <c r="Q588" s="74">
        <v>808</v>
      </c>
      <c r="R588" s="1"/>
      <c r="S588" s="68">
        <v>659</v>
      </c>
      <c r="T588" s="68">
        <v>799</v>
      </c>
      <c r="U588" s="68">
        <v>919</v>
      </c>
      <c r="V588" s="68">
        <v>748</v>
      </c>
      <c r="W588" s="68">
        <v>891</v>
      </c>
      <c r="X588" s="70">
        <v>1025</v>
      </c>
      <c r="Y588" s="56">
        <f t="shared" si="130"/>
        <v>110</v>
      </c>
      <c r="Z588" s="7">
        <f t="shared" si="131"/>
        <v>178</v>
      </c>
      <c r="AA588" s="7">
        <f t="shared" si="132"/>
        <v>205</v>
      </c>
      <c r="AB588" s="7">
        <f t="shared" si="133"/>
        <v>108</v>
      </c>
      <c r="AC588" s="7">
        <f t="shared" si="134"/>
        <v>189</v>
      </c>
      <c r="AD588" s="7">
        <f t="shared" si="135"/>
        <v>217</v>
      </c>
      <c r="AI588" s="83" t="b">
        <f t="shared" si="136"/>
        <v>1</v>
      </c>
      <c r="AJ588" s="83" t="b">
        <f t="shared" si="137"/>
        <v>1</v>
      </c>
      <c r="AK588" s="83" t="b">
        <f t="shared" si="138"/>
        <v>0</v>
      </c>
      <c r="BT588" s="12"/>
      <c r="CA588" s="108"/>
    </row>
    <row r="589" spans="1:79" ht="15" hidden="1" customHeight="1" x14ac:dyDescent="0.35">
      <c r="A589" s="87">
        <v>44224</v>
      </c>
      <c r="B589" s="88" t="s">
        <v>26</v>
      </c>
      <c r="C589" s="74">
        <v>23009</v>
      </c>
      <c r="D589" s="74" t="s">
        <v>32</v>
      </c>
      <c r="E589" s="74">
        <v>231003</v>
      </c>
      <c r="F589" s="74" t="s">
        <v>252</v>
      </c>
      <c r="G589" s="74">
        <v>232000</v>
      </c>
      <c r="H589" s="74">
        <v>1</v>
      </c>
      <c r="I589" s="74" t="str">
        <f t="shared" si="129"/>
        <v>Does not match old PSSE info</v>
      </c>
      <c r="J589" s="74"/>
      <c r="K589" s="72"/>
      <c r="L589" s="74">
        <v>650</v>
      </c>
      <c r="M589" s="74">
        <v>727</v>
      </c>
      <c r="N589" s="74">
        <v>763</v>
      </c>
      <c r="O589" s="74">
        <v>727</v>
      </c>
      <c r="P589" s="74">
        <v>727</v>
      </c>
      <c r="Q589" s="74">
        <v>763</v>
      </c>
      <c r="R589" s="1"/>
      <c r="S589" s="68">
        <v>653</v>
      </c>
      <c r="T589" s="7">
        <v>727</v>
      </c>
      <c r="U589" s="7">
        <v>763</v>
      </c>
      <c r="V589" s="7">
        <v>727</v>
      </c>
      <c r="W589" s="7">
        <v>727</v>
      </c>
      <c r="X589" s="49">
        <v>763</v>
      </c>
      <c r="Y589" s="56">
        <f t="shared" si="130"/>
        <v>3</v>
      </c>
      <c r="Z589" s="7">
        <f t="shared" si="131"/>
        <v>0</v>
      </c>
      <c r="AA589" s="7">
        <f t="shared" si="132"/>
        <v>0</v>
      </c>
      <c r="AB589" s="7">
        <f t="shared" si="133"/>
        <v>0</v>
      </c>
      <c r="AC589" s="7">
        <f t="shared" si="134"/>
        <v>0</v>
      </c>
      <c r="AD589" s="7">
        <f t="shared" si="135"/>
        <v>0</v>
      </c>
      <c r="AI589" s="83" t="b">
        <f t="shared" si="136"/>
        <v>1</v>
      </c>
      <c r="AJ589" s="83" t="b">
        <f t="shared" si="137"/>
        <v>1</v>
      </c>
      <c r="AK589" s="83" t="b">
        <f t="shared" si="138"/>
        <v>0</v>
      </c>
      <c r="BT589" s="12"/>
      <c r="CA589" s="108"/>
    </row>
    <row r="590" spans="1:79" ht="15" hidden="1" customHeight="1" x14ac:dyDescent="0.35">
      <c r="A590" s="87">
        <v>44201</v>
      </c>
      <c r="B590" s="88" t="s">
        <v>26</v>
      </c>
      <c r="C590" s="74">
        <v>23010</v>
      </c>
      <c r="D590" s="74" t="s">
        <v>31</v>
      </c>
      <c r="E590" s="78">
        <v>231002</v>
      </c>
      <c r="F590" s="74" t="s">
        <v>32</v>
      </c>
      <c r="G590" s="78">
        <v>231003</v>
      </c>
      <c r="H590" s="74">
        <v>1</v>
      </c>
      <c r="I590" s="74" t="str">
        <f t="shared" si="129"/>
        <v>Matches old PSSE info</v>
      </c>
      <c r="J590" s="74"/>
      <c r="K590" s="72"/>
      <c r="L590" s="74">
        <v>650</v>
      </c>
      <c r="M590" s="74">
        <v>804</v>
      </c>
      <c r="N590" s="74">
        <v>925</v>
      </c>
      <c r="O590" s="74">
        <v>748</v>
      </c>
      <c r="P590" s="74">
        <v>906</v>
      </c>
      <c r="Q590" s="74">
        <v>1042</v>
      </c>
      <c r="R590" s="1"/>
      <c r="S590" s="68">
        <v>653</v>
      </c>
      <c r="T590" s="5">
        <v>799</v>
      </c>
      <c r="U590" s="5">
        <v>900</v>
      </c>
      <c r="V590" s="7">
        <v>748</v>
      </c>
      <c r="W590" s="5">
        <v>891</v>
      </c>
      <c r="X590" s="52">
        <v>1016</v>
      </c>
      <c r="Y590" s="56">
        <f t="shared" si="130"/>
        <v>3</v>
      </c>
      <c r="Z590" s="5">
        <f t="shared" si="131"/>
        <v>-5</v>
      </c>
      <c r="AA590" s="5">
        <f t="shared" si="132"/>
        <v>-25</v>
      </c>
      <c r="AB590" s="7">
        <f t="shared" si="133"/>
        <v>0</v>
      </c>
      <c r="AC590" s="5">
        <f t="shared" si="134"/>
        <v>-15</v>
      </c>
      <c r="AD590" s="5">
        <f t="shared" si="135"/>
        <v>-26</v>
      </c>
      <c r="AI590" s="83" t="b">
        <f t="shared" si="136"/>
        <v>1</v>
      </c>
      <c r="AJ590" s="83" t="b">
        <f t="shared" si="137"/>
        <v>1</v>
      </c>
      <c r="AK590" s="83" t="b">
        <f t="shared" si="138"/>
        <v>0</v>
      </c>
      <c r="BT590" s="12"/>
      <c r="CA590" s="108"/>
    </row>
    <row r="591" spans="1:79" ht="15" hidden="1" customHeight="1" x14ac:dyDescent="0.35">
      <c r="A591" s="87">
        <v>44201</v>
      </c>
      <c r="B591" s="88" t="s">
        <v>26</v>
      </c>
      <c r="C591" s="74">
        <v>23011</v>
      </c>
      <c r="D591" s="74" t="s">
        <v>32</v>
      </c>
      <c r="E591" s="74">
        <v>231003</v>
      </c>
      <c r="F591" s="74" t="s">
        <v>33</v>
      </c>
      <c r="G591" s="74">
        <v>231004</v>
      </c>
      <c r="H591" s="74">
        <v>1</v>
      </c>
      <c r="I591" s="74" t="str">
        <f t="shared" si="129"/>
        <v>Matches old PSSE info</v>
      </c>
      <c r="J591" s="74"/>
      <c r="K591" s="72"/>
      <c r="L591" s="74">
        <v>1195</v>
      </c>
      <c r="M591" s="74">
        <v>1398</v>
      </c>
      <c r="N591" s="74">
        <v>1608</v>
      </c>
      <c r="O591" s="74">
        <v>1362</v>
      </c>
      <c r="P591" s="74">
        <v>1589</v>
      </c>
      <c r="Q591" s="74">
        <v>1673</v>
      </c>
      <c r="R591" s="1"/>
      <c r="S591" s="5">
        <v>916</v>
      </c>
      <c r="T591" s="5">
        <v>1035</v>
      </c>
      <c r="U591" s="5">
        <v>1191</v>
      </c>
      <c r="V591" s="5">
        <v>1067</v>
      </c>
      <c r="W591" s="5">
        <v>1171</v>
      </c>
      <c r="X591" s="52">
        <v>1346</v>
      </c>
      <c r="Y591" s="80">
        <f t="shared" si="130"/>
        <v>-279</v>
      </c>
      <c r="Z591" s="5">
        <f t="shared" si="131"/>
        <v>-363</v>
      </c>
      <c r="AA591" s="5">
        <f t="shared" si="132"/>
        <v>-417</v>
      </c>
      <c r="AB591" s="5">
        <f t="shared" si="133"/>
        <v>-295</v>
      </c>
      <c r="AC591" s="5">
        <f t="shared" si="134"/>
        <v>-418</v>
      </c>
      <c r="AD591" s="5">
        <f t="shared" si="135"/>
        <v>-327</v>
      </c>
      <c r="AI591" s="83" t="b">
        <f t="shared" si="136"/>
        <v>1</v>
      </c>
      <c r="AJ591" s="83" t="b">
        <f t="shared" si="137"/>
        <v>1</v>
      </c>
      <c r="AK591" s="83" t="b">
        <f t="shared" si="138"/>
        <v>0</v>
      </c>
      <c r="BT591" s="12"/>
      <c r="CA591" s="108"/>
    </row>
    <row r="592" spans="1:79" ht="15" hidden="1" customHeight="1" x14ac:dyDescent="0.35">
      <c r="A592" s="87">
        <v>44096</v>
      </c>
      <c r="B592" s="88" t="s">
        <v>26</v>
      </c>
      <c r="C592" s="74">
        <v>23012</v>
      </c>
      <c r="D592" s="74" t="s">
        <v>29</v>
      </c>
      <c r="E592" s="74">
        <v>231001</v>
      </c>
      <c r="F592" s="74" t="s">
        <v>31</v>
      </c>
      <c r="G592" s="74">
        <v>231002</v>
      </c>
      <c r="H592" s="74">
        <v>1</v>
      </c>
      <c r="I592" s="74" t="str">
        <f t="shared" si="129"/>
        <v>Matches old PSSE info</v>
      </c>
      <c r="J592" s="74"/>
      <c r="K592" s="72"/>
      <c r="L592" s="74">
        <v>795</v>
      </c>
      <c r="M592" s="74">
        <v>924</v>
      </c>
      <c r="N592" s="74">
        <v>1062</v>
      </c>
      <c r="O592" s="74">
        <v>874</v>
      </c>
      <c r="P592" s="74">
        <v>995</v>
      </c>
      <c r="Q592" s="74">
        <v>1145</v>
      </c>
      <c r="R592" s="1"/>
      <c r="S592" s="5">
        <v>653</v>
      </c>
      <c r="T592" s="5">
        <v>808</v>
      </c>
      <c r="U592" s="5">
        <v>900</v>
      </c>
      <c r="V592" s="5">
        <v>752</v>
      </c>
      <c r="W592" s="5">
        <v>910</v>
      </c>
      <c r="X592" s="52">
        <v>1016</v>
      </c>
      <c r="Y592" s="80">
        <f t="shared" si="130"/>
        <v>-142</v>
      </c>
      <c r="Z592" s="5">
        <f t="shared" si="131"/>
        <v>-116</v>
      </c>
      <c r="AA592" s="5">
        <f t="shared" si="132"/>
        <v>-162</v>
      </c>
      <c r="AB592" s="5">
        <f t="shared" si="133"/>
        <v>-122</v>
      </c>
      <c r="AC592" s="5">
        <f t="shared" si="134"/>
        <v>-85</v>
      </c>
      <c r="AD592" s="5">
        <f t="shared" si="135"/>
        <v>-129</v>
      </c>
      <c r="AI592" s="83" t="b">
        <f t="shared" si="136"/>
        <v>1</v>
      </c>
      <c r="AJ592" s="83" t="b">
        <f t="shared" si="137"/>
        <v>1</v>
      </c>
      <c r="AK592" s="83" t="b">
        <f t="shared" si="138"/>
        <v>0</v>
      </c>
      <c r="BT592" s="12"/>
      <c r="CA592" s="108"/>
    </row>
    <row r="593" spans="1:79" ht="15" hidden="1" customHeight="1" x14ac:dyDescent="0.35">
      <c r="A593" s="87">
        <v>44096</v>
      </c>
      <c r="B593" s="88" t="s">
        <v>26</v>
      </c>
      <c r="C593" s="74">
        <v>23013</v>
      </c>
      <c r="D593" s="74" t="s">
        <v>31</v>
      </c>
      <c r="E593" s="78">
        <v>231002</v>
      </c>
      <c r="F593" s="74" t="s">
        <v>32</v>
      </c>
      <c r="G593" s="78">
        <v>231003</v>
      </c>
      <c r="H593" s="74">
        <v>1</v>
      </c>
      <c r="I593" s="74" t="str">
        <f t="shared" si="129"/>
        <v>Matches old PSSE info</v>
      </c>
      <c r="J593" s="74"/>
      <c r="K593" s="72"/>
      <c r="L593" s="74">
        <v>650</v>
      </c>
      <c r="M593" s="74">
        <v>804</v>
      </c>
      <c r="N593" s="74">
        <v>925</v>
      </c>
      <c r="O593" s="74">
        <v>748</v>
      </c>
      <c r="P593" s="74">
        <v>906</v>
      </c>
      <c r="Q593" s="74">
        <v>1042</v>
      </c>
      <c r="R593" s="1"/>
      <c r="S593" s="68">
        <v>653</v>
      </c>
      <c r="T593" s="5">
        <v>799</v>
      </c>
      <c r="U593" s="5">
        <v>900</v>
      </c>
      <c r="V593" s="7">
        <v>748</v>
      </c>
      <c r="W593" s="5">
        <v>891</v>
      </c>
      <c r="X593" s="52">
        <v>1016</v>
      </c>
      <c r="Y593" s="56">
        <f t="shared" si="130"/>
        <v>3</v>
      </c>
      <c r="Z593" s="5">
        <f t="shared" si="131"/>
        <v>-5</v>
      </c>
      <c r="AA593" s="5">
        <f t="shared" si="132"/>
        <v>-25</v>
      </c>
      <c r="AB593" s="7">
        <f t="shared" si="133"/>
        <v>0</v>
      </c>
      <c r="AC593" s="5">
        <f t="shared" si="134"/>
        <v>-15</v>
      </c>
      <c r="AD593" s="5">
        <f t="shared" si="135"/>
        <v>-26</v>
      </c>
      <c r="AI593" s="83" t="b">
        <f t="shared" si="136"/>
        <v>1</v>
      </c>
      <c r="AJ593" s="83" t="b">
        <f t="shared" si="137"/>
        <v>1</v>
      </c>
      <c r="AK593" s="83" t="b">
        <f t="shared" si="138"/>
        <v>0</v>
      </c>
      <c r="BT593" s="12"/>
      <c r="CA593" s="108"/>
    </row>
    <row r="594" spans="1:79" ht="15" hidden="1" customHeight="1" x14ac:dyDescent="0.35">
      <c r="A594" s="87">
        <v>44201</v>
      </c>
      <c r="B594" s="88" t="s">
        <v>26</v>
      </c>
      <c r="C594" s="74">
        <v>23015</v>
      </c>
      <c r="D594" s="74" t="s">
        <v>200</v>
      </c>
      <c r="E594" s="74">
        <v>231000</v>
      </c>
      <c r="F594" s="74" t="s">
        <v>303</v>
      </c>
      <c r="G594" s="74">
        <v>231001</v>
      </c>
      <c r="H594" s="74">
        <v>1</v>
      </c>
      <c r="I594" s="74" t="str">
        <f t="shared" si="129"/>
        <v>Matches old PSSE info</v>
      </c>
      <c r="J594" s="74"/>
      <c r="K594" s="72"/>
      <c r="L594" s="74">
        <v>650</v>
      </c>
      <c r="M594" s="74">
        <v>804</v>
      </c>
      <c r="N594" s="74">
        <v>925</v>
      </c>
      <c r="O594" s="74">
        <v>748</v>
      </c>
      <c r="P594" s="74">
        <v>897</v>
      </c>
      <c r="Q594" s="74">
        <v>941</v>
      </c>
      <c r="R594" s="1"/>
      <c r="S594" s="68">
        <v>653</v>
      </c>
      <c r="T594" s="68">
        <v>808</v>
      </c>
      <c r="U594" s="5">
        <v>900</v>
      </c>
      <c r="V594" s="68">
        <v>752</v>
      </c>
      <c r="W594" s="7">
        <v>897</v>
      </c>
      <c r="X594" s="49">
        <v>941</v>
      </c>
      <c r="Y594" s="56">
        <f t="shared" si="130"/>
        <v>3</v>
      </c>
      <c r="Z594" s="7">
        <f t="shared" si="131"/>
        <v>4</v>
      </c>
      <c r="AA594" s="5">
        <f t="shared" si="132"/>
        <v>-25</v>
      </c>
      <c r="AB594" s="7">
        <f t="shared" si="133"/>
        <v>4</v>
      </c>
      <c r="AC594" s="7">
        <f t="shared" si="134"/>
        <v>0</v>
      </c>
      <c r="AD594" s="7">
        <f t="shared" si="135"/>
        <v>0</v>
      </c>
      <c r="AI594" s="83" t="b">
        <f t="shared" si="136"/>
        <v>1</v>
      </c>
      <c r="AJ594" s="83" t="b">
        <f t="shared" si="137"/>
        <v>1</v>
      </c>
      <c r="AK594" s="83" t="b">
        <f t="shared" si="138"/>
        <v>0</v>
      </c>
      <c r="BT594" s="12"/>
      <c r="CA594" s="108"/>
    </row>
    <row r="595" spans="1:79" ht="15" hidden="1" customHeight="1" x14ac:dyDescent="0.35">
      <c r="A595" s="87">
        <v>44096</v>
      </c>
      <c r="B595" s="88" t="s">
        <v>26</v>
      </c>
      <c r="C595" s="74">
        <v>23020</v>
      </c>
      <c r="D595" s="74" t="s">
        <v>33</v>
      </c>
      <c r="E595" s="74">
        <v>231004</v>
      </c>
      <c r="F595" s="74" t="s">
        <v>48</v>
      </c>
      <c r="G595" s="74">
        <v>231800</v>
      </c>
      <c r="H595" s="74">
        <v>1</v>
      </c>
      <c r="I595" s="74" t="str">
        <f t="shared" si="129"/>
        <v>Matches old PSSE info</v>
      </c>
      <c r="J595" s="74"/>
      <c r="K595" s="72"/>
      <c r="L595" s="74">
        <v>900</v>
      </c>
      <c r="M595" s="74">
        <v>1079</v>
      </c>
      <c r="N595" s="74">
        <v>1241</v>
      </c>
      <c r="O595" s="74">
        <v>1019</v>
      </c>
      <c r="P595" s="74">
        <v>1195</v>
      </c>
      <c r="Q595" s="74">
        <v>1374</v>
      </c>
      <c r="R595" s="1"/>
      <c r="S595" s="5">
        <v>863</v>
      </c>
      <c r="T595" s="7">
        <v>1079</v>
      </c>
      <c r="U595" s="5">
        <v>1220</v>
      </c>
      <c r="V595" s="7">
        <v>1019</v>
      </c>
      <c r="W595" s="7">
        <v>1195</v>
      </c>
      <c r="X595" s="52">
        <v>1356</v>
      </c>
      <c r="Y595" s="80">
        <f t="shared" si="130"/>
        <v>-37</v>
      </c>
      <c r="Z595" s="7">
        <f t="shared" si="131"/>
        <v>0</v>
      </c>
      <c r="AA595" s="5">
        <f t="shared" si="132"/>
        <v>-21</v>
      </c>
      <c r="AB595" s="7">
        <f t="shared" si="133"/>
        <v>0</v>
      </c>
      <c r="AC595" s="7">
        <f t="shared" si="134"/>
        <v>0</v>
      </c>
      <c r="AD595" s="5">
        <f t="shared" si="135"/>
        <v>-18</v>
      </c>
      <c r="AI595" s="83" t="b">
        <f t="shared" si="136"/>
        <v>1</v>
      </c>
      <c r="AJ595" s="83" t="b">
        <f t="shared" si="137"/>
        <v>1</v>
      </c>
      <c r="AK595" s="83" t="b">
        <f t="shared" si="138"/>
        <v>0</v>
      </c>
      <c r="BT595" s="12"/>
      <c r="CA595" s="108"/>
    </row>
    <row r="596" spans="1:79" ht="15" hidden="1" customHeight="1" x14ac:dyDescent="0.35">
      <c r="A596" s="87">
        <v>44096</v>
      </c>
      <c r="B596" s="88" t="s">
        <v>26</v>
      </c>
      <c r="C596" s="74">
        <v>23025</v>
      </c>
      <c r="D596" s="74" t="s">
        <v>101</v>
      </c>
      <c r="E596" s="74">
        <v>232003</v>
      </c>
      <c r="F596" s="78" t="s">
        <v>112</v>
      </c>
      <c r="G596" s="74">
        <v>233922</v>
      </c>
      <c r="H596" s="74">
        <v>1</v>
      </c>
      <c r="I596" s="74" t="str">
        <f t="shared" si="129"/>
        <v>Matches old PSSE info</v>
      </c>
      <c r="J596" s="74"/>
      <c r="K596" s="72"/>
      <c r="L596" s="74">
        <v>839</v>
      </c>
      <c r="M596" s="74">
        <v>991</v>
      </c>
      <c r="N596" s="74">
        <v>1081</v>
      </c>
      <c r="O596" s="74">
        <v>914</v>
      </c>
      <c r="P596" s="74">
        <v>1068</v>
      </c>
      <c r="Q596" s="74">
        <v>1169</v>
      </c>
      <c r="R596" s="1"/>
      <c r="S596" s="7">
        <v>839</v>
      </c>
      <c r="T596" s="7">
        <v>991</v>
      </c>
      <c r="U596" s="7">
        <v>1081</v>
      </c>
      <c r="V596" s="7">
        <v>914</v>
      </c>
      <c r="W596" s="7">
        <v>1068</v>
      </c>
      <c r="X596" s="49">
        <v>1169</v>
      </c>
      <c r="Y596" s="56">
        <f t="shared" si="130"/>
        <v>0</v>
      </c>
      <c r="Z596" s="7">
        <f t="shared" si="131"/>
        <v>0</v>
      </c>
      <c r="AA596" s="7">
        <f t="shared" si="132"/>
        <v>0</v>
      </c>
      <c r="AB596" s="7">
        <f t="shared" si="133"/>
        <v>0</v>
      </c>
      <c r="AC596" s="7">
        <f t="shared" si="134"/>
        <v>0</v>
      </c>
      <c r="AD596" s="7">
        <f t="shared" si="135"/>
        <v>0</v>
      </c>
      <c r="AI596" s="83" t="b">
        <f t="shared" si="136"/>
        <v>1</v>
      </c>
      <c r="AJ596" s="83" t="b">
        <f t="shared" si="137"/>
        <v>1</v>
      </c>
      <c r="AK596" s="83" t="b">
        <f t="shared" si="138"/>
        <v>0</v>
      </c>
      <c r="BT596" s="12"/>
      <c r="CA596" s="108"/>
    </row>
    <row r="597" spans="1:79" ht="15" hidden="1" customHeight="1" x14ac:dyDescent="0.35">
      <c r="A597" s="87">
        <v>44148</v>
      </c>
      <c r="B597" s="88" t="s">
        <v>26</v>
      </c>
      <c r="C597" s="74">
        <v>23030</v>
      </c>
      <c r="D597" s="74" t="s">
        <v>160</v>
      </c>
      <c r="E597" s="74">
        <v>232002</v>
      </c>
      <c r="F597" s="74" t="s">
        <v>203</v>
      </c>
      <c r="G597" s="74">
        <v>232013</v>
      </c>
      <c r="H597" s="74">
        <v>1</v>
      </c>
      <c r="I597" s="74" t="str">
        <f t="shared" ref="I597:I660" si="139">IF(COUNTIF($C$225:$C$464,C597)&gt;0,IF(AND((E597=INDEX($E$225:$E$464,MATCH(C597,$C$225:$C$464,0))),(G597=INDEX($G$225:$G$464,MATCH(C597,$C$225:$C$464,0))),(H597=INDEX($H$225:$H$464,MATCH(C597,$C$225:$C$464,0)))),"Matches old PSSE info","Does not match old PSSE info"),"New Update")</f>
        <v>Matches old PSSE info</v>
      </c>
      <c r="J597" s="74"/>
      <c r="K597" s="72"/>
      <c r="L597" s="74">
        <v>650</v>
      </c>
      <c r="M597" s="74">
        <v>804</v>
      </c>
      <c r="N597" s="74">
        <v>925</v>
      </c>
      <c r="O597" s="74">
        <v>748</v>
      </c>
      <c r="P597" s="74">
        <v>906</v>
      </c>
      <c r="Q597" s="74">
        <v>1042</v>
      </c>
      <c r="R597" s="1"/>
      <c r="S597" s="68">
        <v>653</v>
      </c>
      <c r="T597" s="68">
        <v>808</v>
      </c>
      <c r="U597" s="5">
        <v>900</v>
      </c>
      <c r="V597" s="68">
        <v>752</v>
      </c>
      <c r="W597" s="68">
        <v>910</v>
      </c>
      <c r="X597" s="52">
        <v>1016</v>
      </c>
      <c r="Y597" s="56">
        <f t="shared" ref="Y597:Y660" si="140">S597-L597</f>
        <v>3</v>
      </c>
      <c r="Z597" s="7">
        <f t="shared" ref="Z597:Z660" si="141">T597-M597</f>
        <v>4</v>
      </c>
      <c r="AA597" s="5">
        <f t="shared" ref="AA597:AA660" si="142">U597-N597</f>
        <v>-25</v>
      </c>
      <c r="AB597" s="7">
        <f t="shared" ref="AB597:AB660" si="143">V597-O597</f>
        <v>4</v>
      </c>
      <c r="AC597" s="7">
        <f t="shared" ref="AC597:AC660" si="144">W597-P597</f>
        <v>4</v>
      </c>
      <c r="AD597" s="5">
        <f t="shared" ref="AD597:AD660" si="145">X597-Q597</f>
        <v>-26</v>
      </c>
      <c r="AI597" s="83" t="b">
        <f t="shared" si="136"/>
        <v>1</v>
      </c>
      <c r="AJ597" s="83" t="b">
        <f t="shared" si="137"/>
        <v>1</v>
      </c>
      <c r="AK597" s="83" t="b">
        <f t="shared" si="138"/>
        <v>0</v>
      </c>
      <c r="BT597" s="12"/>
      <c r="CA597" s="108"/>
    </row>
    <row r="598" spans="1:79" ht="15" hidden="1" customHeight="1" x14ac:dyDescent="0.35">
      <c r="A598" s="87">
        <v>44096</v>
      </c>
      <c r="B598" s="88" t="s">
        <v>26</v>
      </c>
      <c r="C598" s="74">
        <v>23031</v>
      </c>
      <c r="D598" s="74" t="s">
        <v>160</v>
      </c>
      <c r="E598" s="74">
        <v>232002</v>
      </c>
      <c r="F598" s="74" t="s">
        <v>161</v>
      </c>
      <c r="G598" s="74">
        <v>232004</v>
      </c>
      <c r="H598" s="74">
        <v>1</v>
      </c>
      <c r="I598" s="74" t="str">
        <f t="shared" si="139"/>
        <v>Matches old PSSE info</v>
      </c>
      <c r="J598" s="74"/>
      <c r="K598" s="72"/>
      <c r="L598" s="74">
        <v>650</v>
      </c>
      <c r="M598" s="74">
        <v>738</v>
      </c>
      <c r="N598" s="74">
        <v>774</v>
      </c>
      <c r="O598" s="74">
        <v>738</v>
      </c>
      <c r="P598" s="74">
        <v>738</v>
      </c>
      <c r="Q598" s="74">
        <v>774</v>
      </c>
      <c r="R598" s="1"/>
      <c r="S598" s="68">
        <v>653</v>
      </c>
      <c r="T598" s="7">
        <v>738</v>
      </c>
      <c r="U598" s="7">
        <v>774</v>
      </c>
      <c r="V598" s="7">
        <v>738</v>
      </c>
      <c r="W598" s="7">
        <v>738</v>
      </c>
      <c r="X598" s="49">
        <v>774</v>
      </c>
      <c r="Y598" s="56">
        <f t="shared" si="140"/>
        <v>3</v>
      </c>
      <c r="Z598" s="7">
        <f t="shared" si="141"/>
        <v>0</v>
      </c>
      <c r="AA598" s="7">
        <f t="shared" si="142"/>
        <v>0</v>
      </c>
      <c r="AB598" s="7">
        <f t="shared" si="143"/>
        <v>0</v>
      </c>
      <c r="AC598" s="7">
        <f t="shared" si="144"/>
        <v>0</v>
      </c>
      <c r="AD598" s="7">
        <f t="shared" si="145"/>
        <v>0</v>
      </c>
      <c r="AI598" s="83" t="b">
        <f t="shared" ref="AI598:AI661" si="146">(U598/T598)&gt;=1.03</f>
        <v>1</v>
      </c>
      <c r="AJ598" s="83" t="b">
        <f t="shared" ref="AJ598:AJ661" si="147">(X598/W598)&gt;=1.03</f>
        <v>1</v>
      </c>
      <c r="AK598" s="83" t="b">
        <f t="shared" ref="AK598:AK661" si="148">OR(NOT(AI598),NOT(AJ598))</f>
        <v>0</v>
      </c>
      <c r="BT598" s="12"/>
      <c r="CA598" s="108"/>
    </row>
    <row r="599" spans="1:79" ht="15" hidden="1" customHeight="1" x14ac:dyDescent="0.35">
      <c r="A599" s="91">
        <v>44200</v>
      </c>
      <c r="B599" s="88" t="s">
        <v>26</v>
      </c>
      <c r="C599" s="74">
        <v>23032</v>
      </c>
      <c r="D599" s="74" t="s">
        <v>306</v>
      </c>
      <c r="E599" s="74">
        <v>232013</v>
      </c>
      <c r="F599" s="74" t="s">
        <v>101</v>
      </c>
      <c r="G599" s="74">
        <v>232003</v>
      </c>
      <c r="H599" s="74">
        <v>1</v>
      </c>
      <c r="I599" s="74" t="str">
        <f t="shared" si="139"/>
        <v>Matches old PSSE info</v>
      </c>
      <c r="J599" s="74"/>
      <c r="K599" s="72"/>
      <c r="L599" s="74">
        <v>650</v>
      </c>
      <c r="M599" s="74">
        <v>804</v>
      </c>
      <c r="N599" s="74">
        <v>925</v>
      </c>
      <c r="O599" s="74">
        <v>748</v>
      </c>
      <c r="P599" s="74">
        <v>906</v>
      </c>
      <c r="Q599" s="74">
        <v>1042</v>
      </c>
      <c r="R599" s="1"/>
      <c r="S599" s="68">
        <v>653</v>
      </c>
      <c r="T599" s="5">
        <v>799</v>
      </c>
      <c r="U599" s="5">
        <v>900</v>
      </c>
      <c r="V599" s="7">
        <v>748</v>
      </c>
      <c r="W599" s="5">
        <v>891</v>
      </c>
      <c r="X599" s="52">
        <v>1016</v>
      </c>
      <c r="Y599" s="56">
        <f t="shared" si="140"/>
        <v>3</v>
      </c>
      <c r="Z599" s="5">
        <f t="shared" si="141"/>
        <v>-5</v>
      </c>
      <c r="AA599" s="5">
        <f t="shared" si="142"/>
        <v>-25</v>
      </c>
      <c r="AB599" s="7">
        <f t="shared" si="143"/>
        <v>0</v>
      </c>
      <c r="AC599" s="5">
        <f t="shared" si="144"/>
        <v>-15</v>
      </c>
      <c r="AD599" s="5">
        <f t="shared" si="145"/>
        <v>-26</v>
      </c>
      <c r="AI599" s="83" t="b">
        <f t="shared" si="146"/>
        <v>1</v>
      </c>
      <c r="AJ599" s="83" t="b">
        <f t="shared" si="147"/>
        <v>1</v>
      </c>
      <c r="AK599" s="83" t="b">
        <f t="shared" si="148"/>
        <v>0</v>
      </c>
      <c r="BT599" s="12"/>
      <c r="CA599" s="108"/>
    </row>
    <row r="600" spans="1:79" ht="15" hidden="1" customHeight="1" x14ac:dyDescent="0.35">
      <c r="A600" s="87">
        <v>44148</v>
      </c>
      <c r="B600" s="88" t="s">
        <v>26</v>
      </c>
      <c r="C600" s="74">
        <v>23033</v>
      </c>
      <c r="D600" s="74" t="s">
        <v>101</v>
      </c>
      <c r="E600" s="74">
        <v>232003</v>
      </c>
      <c r="F600" s="74" t="s">
        <v>204</v>
      </c>
      <c r="G600" s="74">
        <v>232004</v>
      </c>
      <c r="H600" s="74">
        <v>1</v>
      </c>
      <c r="I600" s="74" t="str">
        <f t="shared" si="139"/>
        <v>Matches old PSSE info</v>
      </c>
      <c r="J600" s="74"/>
      <c r="K600" s="72"/>
      <c r="L600" s="74">
        <v>650</v>
      </c>
      <c r="M600" s="74">
        <v>804</v>
      </c>
      <c r="N600" s="74">
        <v>925</v>
      </c>
      <c r="O600" s="74">
        <v>748</v>
      </c>
      <c r="P600" s="74">
        <v>906</v>
      </c>
      <c r="Q600" s="74">
        <v>1003</v>
      </c>
      <c r="R600" s="1"/>
      <c r="S600" s="68">
        <v>653</v>
      </c>
      <c r="T600" s="5">
        <v>799</v>
      </c>
      <c r="U600" s="5">
        <v>900</v>
      </c>
      <c r="V600" s="7">
        <v>748</v>
      </c>
      <c r="W600" s="5">
        <v>891</v>
      </c>
      <c r="X600" s="70">
        <v>1016</v>
      </c>
      <c r="Y600" s="56">
        <f t="shared" si="140"/>
        <v>3</v>
      </c>
      <c r="Z600" s="5">
        <f t="shared" si="141"/>
        <v>-5</v>
      </c>
      <c r="AA600" s="5">
        <f t="shared" si="142"/>
        <v>-25</v>
      </c>
      <c r="AB600" s="7">
        <f t="shared" si="143"/>
        <v>0</v>
      </c>
      <c r="AC600" s="5">
        <f t="shared" si="144"/>
        <v>-15</v>
      </c>
      <c r="AD600" s="7">
        <f t="shared" si="145"/>
        <v>13</v>
      </c>
      <c r="AI600" s="83" t="b">
        <f t="shared" si="146"/>
        <v>1</v>
      </c>
      <c r="AJ600" s="83" t="b">
        <f t="shared" si="147"/>
        <v>1</v>
      </c>
      <c r="AK600" s="83" t="b">
        <f t="shared" si="148"/>
        <v>0</v>
      </c>
      <c r="BT600" s="12"/>
      <c r="CA600" s="108"/>
    </row>
    <row r="601" spans="1:79" ht="15" hidden="1" customHeight="1" x14ac:dyDescent="0.35">
      <c r="A601" s="87">
        <v>44096</v>
      </c>
      <c r="B601" s="88" t="s">
        <v>26</v>
      </c>
      <c r="C601" s="74">
        <v>23034</v>
      </c>
      <c r="D601" s="74" t="s">
        <v>154</v>
      </c>
      <c r="E601" s="74">
        <v>232006</v>
      </c>
      <c r="F601" s="74" t="s">
        <v>161</v>
      </c>
      <c r="G601" s="74">
        <v>232004</v>
      </c>
      <c r="H601" s="74">
        <v>1</v>
      </c>
      <c r="I601" s="74" t="str">
        <f t="shared" si="139"/>
        <v>Matches old PSSE info</v>
      </c>
      <c r="J601" s="74"/>
      <c r="K601" s="72"/>
      <c r="L601" s="74">
        <v>650</v>
      </c>
      <c r="M601" s="74">
        <v>804</v>
      </c>
      <c r="N601" s="74">
        <v>925</v>
      </c>
      <c r="O601" s="74">
        <v>748</v>
      </c>
      <c r="P601" s="74">
        <v>906</v>
      </c>
      <c r="Q601" s="74">
        <v>1042</v>
      </c>
      <c r="R601" s="1"/>
      <c r="S601" s="68">
        <v>653</v>
      </c>
      <c r="T601" s="5">
        <v>799</v>
      </c>
      <c r="U601" s="5">
        <v>900</v>
      </c>
      <c r="V601" s="7">
        <v>748</v>
      </c>
      <c r="W601" s="5">
        <v>891</v>
      </c>
      <c r="X601" s="52">
        <v>1016</v>
      </c>
      <c r="Y601" s="56">
        <f t="shared" si="140"/>
        <v>3</v>
      </c>
      <c r="Z601" s="5">
        <f t="shared" si="141"/>
        <v>-5</v>
      </c>
      <c r="AA601" s="5">
        <f t="shared" si="142"/>
        <v>-25</v>
      </c>
      <c r="AB601" s="7">
        <f t="shared" si="143"/>
        <v>0</v>
      </c>
      <c r="AC601" s="5">
        <f t="shared" si="144"/>
        <v>-15</v>
      </c>
      <c r="AD601" s="5">
        <f t="shared" si="145"/>
        <v>-26</v>
      </c>
      <c r="AI601" s="83" t="b">
        <f t="shared" si="146"/>
        <v>1</v>
      </c>
      <c r="AJ601" s="83" t="b">
        <f t="shared" si="147"/>
        <v>1</v>
      </c>
      <c r="AK601" s="83" t="b">
        <f t="shared" si="148"/>
        <v>0</v>
      </c>
      <c r="BT601" s="12"/>
      <c r="CA601" s="108"/>
    </row>
    <row r="602" spans="1:79" ht="15" hidden="1" customHeight="1" x14ac:dyDescent="0.35">
      <c r="A602" s="87">
        <v>44148</v>
      </c>
      <c r="B602" s="88" t="s">
        <v>26</v>
      </c>
      <c r="C602" s="74">
        <v>23045</v>
      </c>
      <c r="D602" s="74" t="s">
        <v>33</v>
      </c>
      <c r="E602" s="74">
        <v>231004</v>
      </c>
      <c r="F602" s="74" t="s">
        <v>203</v>
      </c>
      <c r="G602" s="74">
        <v>232013</v>
      </c>
      <c r="H602" s="74">
        <v>1</v>
      </c>
      <c r="I602" s="74" t="str">
        <f t="shared" si="139"/>
        <v>Matches old PSSE info</v>
      </c>
      <c r="J602" s="74"/>
      <c r="K602" s="72"/>
      <c r="L602" s="74">
        <v>650</v>
      </c>
      <c r="M602" s="74">
        <v>804</v>
      </c>
      <c r="N602" s="74">
        <v>925</v>
      </c>
      <c r="O602" s="74">
        <v>748</v>
      </c>
      <c r="P602" s="74">
        <v>906</v>
      </c>
      <c r="Q602" s="74">
        <v>1042</v>
      </c>
      <c r="R602" s="1"/>
      <c r="S602" s="68">
        <v>653</v>
      </c>
      <c r="T602" s="5">
        <v>799</v>
      </c>
      <c r="U602" s="5">
        <v>900</v>
      </c>
      <c r="V602" s="7">
        <v>748</v>
      </c>
      <c r="W602" s="5">
        <v>891</v>
      </c>
      <c r="X602" s="52">
        <v>1016</v>
      </c>
      <c r="Y602" s="56">
        <f t="shared" si="140"/>
        <v>3</v>
      </c>
      <c r="Z602" s="5">
        <f t="shared" si="141"/>
        <v>-5</v>
      </c>
      <c r="AA602" s="5">
        <f t="shared" si="142"/>
        <v>-25</v>
      </c>
      <c r="AB602" s="7">
        <f t="shared" si="143"/>
        <v>0</v>
      </c>
      <c r="AC602" s="5">
        <f t="shared" si="144"/>
        <v>-15</v>
      </c>
      <c r="AD602" s="5">
        <f t="shared" si="145"/>
        <v>-26</v>
      </c>
      <c r="AI602" s="83" t="b">
        <f t="shared" si="146"/>
        <v>1</v>
      </c>
      <c r="AJ602" s="83" t="b">
        <f t="shared" si="147"/>
        <v>1</v>
      </c>
      <c r="AK602" s="83" t="b">
        <f t="shared" si="148"/>
        <v>0</v>
      </c>
      <c r="BT602" s="12"/>
      <c r="CA602" s="108"/>
    </row>
    <row r="603" spans="1:79" ht="15" hidden="1" customHeight="1" x14ac:dyDescent="0.35">
      <c r="A603" s="87">
        <v>44201</v>
      </c>
      <c r="B603" s="88" t="s">
        <v>26</v>
      </c>
      <c r="C603" s="74">
        <v>23057</v>
      </c>
      <c r="D603" s="74" t="s">
        <v>308</v>
      </c>
      <c r="E603" s="74">
        <v>232013</v>
      </c>
      <c r="F603" s="74" t="s">
        <v>33</v>
      </c>
      <c r="G603" s="74">
        <v>231004</v>
      </c>
      <c r="H603" s="74">
        <v>2</v>
      </c>
      <c r="I603" s="74" t="str">
        <f t="shared" si="139"/>
        <v>Matches old PSSE info</v>
      </c>
      <c r="J603" s="74"/>
      <c r="K603" s="72"/>
      <c r="L603" s="74">
        <v>650</v>
      </c>
      <c r="M603" s="74">
        <v>804</v>
      </c>
      <c r="N603" s="74">
        <v>925</v>
      </c>
      <c r="O603" s="74">
        <v>748</v>
      </c>
      <c r="P603" s="74">
        <v>906</v>
      </c>
      <c r="Q603" s="74">
        <v>1042</v>
      </c>
      <c r="R603" s="1"/>
      <c r="S603" s="68">
        <v>653</v>
      </c>
      <c r="T603" s="5">
        <v>799</v>
      </c>
      <c r="U603" s="5">
        <v>900</v>
      </c>
      <c r="V603" s="7">
        <v>748</v>
      </c>
      <c r="W603" s="5">
        <v>891</v>
      </c>
      <c r="X603" s="52">
        <v>1016</v>
      </c>
      <c r="Y603" s="56">
        <f t="shared" si="140"/>
        <v>3</v>
      </c>
      <c r="Z603" s="5">
        <f t="shared" si="141"/>
        <v>-5</v>
      </c>
      <c r="AA603" s="5">
        <f t="shared" si="142"/>
        <v>-25</v>
      </c>
      <c r="AB603" s="7">
        <f t="shared" si="143"/>
        <v>0</v>
      </c>
      <c r="AC603" s="5">
        <f t="shared" si="144"/>
        <v>-15</v>
      </c>
      <c r="AD603" s="5">
        <f t="shared" si="145"/>
        <v>-26</v>
      </c>
      <c r="AI603" s="83" t="b">
        <f t="shared" si="146"/>
        <v>1</v>
      </c>
      <c r="AJ603" s="83" t="b">
        <f t="shared" si="147"/>
        <v>1</v>
      </c>
      <c r="AK603" s="83" t="b">
        <f t="shared" si="148"/>
        <v>0</v>
      </c>
      <c r="BT603" s="12"/>
      <c r="CA603" s="108"/>
    </row>
    <row r="604" spans="1:79" ht="15" hidden="1" customHeight="1" x14ac:dyDescent="0.35">
      <c r="A604" s="87">
        <v>44096</v>
      </c>
      <c r="B604" s="88" t="s">
        <v>26</v>
      </c>
      <c r="C604" s="74">
        <v>23069</v>
      </c>
      <c r="D604" s="74" t="s">
        <v>162</v>
      </c>
      <c r="E604" s="74">
        <v>232001</v>
      </c>
      <c r="F604" s="74" t="s">
        <v>164</v>
      </c>
      <c r="G604" s="74">
        <v>232927</v>
      </c>
      <c r="H604" s="74">
        <v>2</v>
      </c>
      <c r="I604" s="74" t="str">
        <f t="shared" si="139"/>
        <v>Matches old PSSE info</v>
      </c>
      <c r="J604" s="74"/>
      <c r="K604" s="72"/>
      <c r="L604" s="74">
        <v>550</v>
      </c>
      <c r="M604" s="74">
        <v>678</v>
      </c>
      <c r="N604" s="74">
        <v>780</v>
      </c>
      <c r="O604" s="74">
        <v>707</v>
      </c>
      <c r="P604" s="74">
        <v>804</v>
      </c>
      <c r="Q604" s="74">
        <v>925</v>
      </c>
      <c r="R604" s="1"/>
      <c r="S604" s="5">
        <v>525</v>
      </c>
      <c r="T604" s="68">
        <v>681</v>
      </c>
      <c r="U604" s="5">
        <v>771</v>
      </c>
      <c r="V604" s="5">
        <v>646</v>
      </c>
      <c r="W604" s="5">
        <v>764</v>
      </c>
      <c r="X604" s="52">
        <v>913</v>
      </c>
      <c r="Y604" s="80">
        <f t="shared" si="140"/>
        <v>-25</v>
      </c>
      <c r="Z604" s="7">
        <f t="shared" si="141"/>
        <v>3</v>
      </c>
      <c r="AA604" s="5">
        <f t="shared" si="142"/>
        <v>-9</v>
      </c>
      <c r="AB604" s="5">
        <f t="shared" si="143"/>
        <v>-61</v>
      </c>
      <c r="AC604" s="5">
        <f t="shared" si="144"/>
        <v>-40</v>
      </c>
      <c r="AD604" s="5">
        <f t="shared" si="145"/>
        <v>-12</v>
      </c>
      <c r="AI604" s="83" t="b">
        <f t="shared" si="146"/>
        <v>1</v>
      </c>
      <c r="AJ604" s="83" t="b">
        <f t="shared" si="147"/>
        <v>1</v>
      </c>
      <c r="AK604" s="83" t="b">
        <f t="shared" si="148"/>
        <v>0</v>
      </c>
      <c r="BT604" s="12"/>
      <c r="CA604" s="108"/>
    </row>
    <row r="605" spans="1:79" ht="15" hidden="1" customHeight="1" x14ac:dyDescent="0.35">
      <c r="A605" s="87">
        <v>44096</v>
      </c>
      <c r="B605" s="88" t="s">
        <v>26</v>
      </c>
      <c r="C605" s="74">
        <v>23069</v>
      </c>
      <c r="D605" s="74" t="s">
        <v>164</v>
      </c>
      <c r="E605" s="74">
        <v>232927</v>
      </c>
      <c r="F605" s="74" t="s">
        <v>161</v>
      </c>
      <c r="G605" s="74">
        <v>232004</v>
      </c>
      <c r="H605" s="74">
        <v>2</v>
      </c>
      <c r="I605" s="74" t="str">
        <f t="shared" si="139"/>
        <v>Does not match old PSSE info</v>
      </c>
      <c r="J605" s="74"/>
      <c r="K605" s="72"/>
      <c r="L605" s="74">
        <v>550</v>
      </c>
      <c r="M605" s="74">
        <v>678</v>
      </c>
      <c r="N605" s="74">
        <v>780</v>
      </c>
      <c r="O605" s="74">
        <v>707</v>
      </c>
      <c r="P605" s="74">
        <v>804</v>
      </c>
      <c r="Q605" s="74">
        <v>925</v>
      </c>
      <c r="R605" s="1"/>
      <c r="S605" s="5">
        <v>525</v>
      </c>
      <c r="T605" s="68">
        <v>681</v>
      </c>
      <c r="U605" s="5">
        <v>771</v>
      </c>
      <c r="V605" s="5">
        <v>646</v>
      </c>
      <c r="W605" s="5">
        <v>764</v>
      </c>
      <c r="X605" s="52">
        <v>913</v>
      </c>
      <c r="Y605" s="80">
        <f t="shared" si="140"/>
        <v>-25</v>
      </c>
      <c r="Z605" s="7">
        <f t="shared" si="141"/>
        <v>3</v>
      </c>
      <c r="AA605" s="5">
        <f t="shared" si="142"/>
        <v>-9</v>
      </c>
      <c r="AB605" s="5">
        <f t="shared" si="143"/>
        <v>-61</v>
      </c>
      <c r="AC605" s="5">
        <f t="shared" si="144"/>
        <v>-40</v>
      </c>
      <c r="AD605" s="5">
        <f t="shared" si="145"/>
        <v>-12</v>
      </c>
      <c r="AI605" s="83" t="b">
        <f t="shared" si="146"/>
        <v>1</v>
      </c>
      <c r="AJ605" s="83" t="b">
        <f t="shared" si="147"/>
        <v>1</v>
      </c>
      <c r="AK605" s="83" t="b">
        <f t="shared" si="148"/>
        <v>0</v>
      </c>
      <c r="BT605" s="12"/>
      <c r="CA605" s="108"/>
    </row>
    <row r="606" spans="1:79" ht="15" hidden="1" customHeight="1" x14ac:dyDescent="0.35">
      <c r="A606" s="87">
        <v>44096</v>
      </c>
      <c r="B606" s="88" t="s">
        <v>26</v>
      </c>
      <c r="C606" s="74">
        <v>23070</v>
      </c>
      <c r="D606" s="74" t="s">
        <v>154</v>
      </c>
      <c r="E606" s="74">
        <v>232006</v>
      </c>
      <c r="F606" s="74" t="s">
        <v>162</v>
      </c>
      <c r="G606" s="74">
        <v>232001</v>
      </c>
      <c r="H606" s="74">
        <v>1</v>
      </c>
      <c r="I606" s="74" t="str">
        <f t="shared" si="139"/>
        <v>Matches old PSSE info</v>
      </c>
      <c r="J606" s="74"/>
      <c r="K606" s="72"/>
      <c r="L606" s="74">
        <v>550</v>
      </c>
      <c r="M606" s="74">
        <v>678</v>
      </c>
      <c r="N606" s="74">
        <v>780</v>
      </c>
      <c r="O606" s="74">
        <v>707</v>
      </c>
      <c r="P606" s="74">
        <v>804</v>
      </c>
      <c r="Q606" s="74">
        <v>925</v>
      </c>
      <c r="R606" s="1"/>
      <c r="S606" s="5">
        <v>525</v>
      </c>
      <c r="T606" s="68">
        <v>681</v>
      </c>
      <c r="U606" s="5">
        <v>771</v>
      </c>
      <c r="V606" s="5">
        <v>646</v>
      </c>
      <c r="W606" s="68">
        <v>807</v>
      </c>
      <c r="X606" s="52">
        <v>913</v>
      </c>
      <c r="Y606" s="80">
        <f t="shared" si="140"/>
        <v>-25</v>
      </c>
      <c r="Z606" s="7">
        <f t="shared" si="141"/>
        <v>3</v>
      </c>
      <c r="AA606" s="5">
        <f t="shared" si="142"/>
        <v>-9</v>
      </c>
      <c r="AB606" s="5">
        <f t="shared" si="143"/>
        <v>-61</v>
      </c>
      <c r="AC606" s="7">
        <f t="shared" si="144"/>
        <v>3</v>
      </c>
      <c r="AD606" s="5">
        <f t="shared" si="145"/>
        <v>-12</v>
      </c>
      <c r="AI606" s="83" t="b">
        <f t="shared" si="146"/>
        <v>1</v>
      </c>
      <c r="AJ606" s="83" t="b">
        <f t="shared" si="147"/>
        <v>1</v>
      </c>
      <c r="AK606" s="83" t="b">
        <f t="shared" si="148"/>
        <v>0</v>
      </c>
      <c r="BT606" s="12"/>
      <c r="CA606" s="108"/>
    </row>
    <row r="607" spans="1:79" ht="15" hidden="1" customHeight="1" x14ac:dyDescent="0.35">
      <c r="A607" s="87">
        <v>44224</v>
      </c>
      <c r="B607" s="88" t="s">
        <v>26</v>
      </c>
      <c r="C607" s="74">
        <v>23076</v>
      </c>
      <c r="D607" s="74" t="s">
        <v>430</v>
      </c>
      <c r="E607" s="74">
        <v>232004</v>
      </c>
      <c r="F607" s="74" t="s">
        <v>252</v>
      </c>
      <c r="G607" s="74">
        <v>232000</v>
      </c>
      <c r="H607" s="74">
        <v>1</v>
      </c>
      <c r="I607" s="74" t="str">
        <f t="shared" si="139"/>
        <v>Does not match old PSSE info</v>
      </c>
      <c r="J607" s="74"/>
      <c r="K607" s="72"/>
      <c r="L607" s="74">
        <v>550</v>
      </c>
      <c r="M607" s="74">
        <v>550</v>
      </c>
      <c r="N607" s="74">
        <v>633</v>
      </c>
      <c r="O607" s="74">
        <v>707</v>
      </c>
      <c r="P607" s="74">
        <v>707</v>
      </c>
      <c r="Q607" s="74">
        <v>813</v>
      </c>
      <c r="R607" s="1"/>
      <c r="S607" s="5">
        <v>395</v>
      </c>
      <c r="T607" s="68">
        <v>552</v>
      </c>
      <c r="U607" s="68">
        <v>638</v>
      </c>
      <c r="V607" s="5">
        <v>547</v>
      </c>
      <c r="W607" s="68">
        <v>709</v>
      </c>
      <c r="X607" s="70">
        <v>814</v>
      </c>
      <c r="Y607" s="80">
        <f t="shared" si="140"/>
        <v>-155</v>
      </c>
      <c r="Z607" s="7">
        <f t="shared" si="141"/>
        <v>2</v>
      </c>
      <c r="AA607" s="7">
        <f t="shared" si="142"/>
        <v>5</v>
      </c>
      <c r="AB607" s="5">
        <f t="shared" si="143"/>
        <v>-160</v>
      </c>
      <c r="AC607" s="7">
        <f t="shared" si="144"/>
        <v>2</v>
      </c>
      <c r="AD607" s="7">
        <f t="shared" si="145"/>
        <v>1</v>
      </c>
      <c r="AI607" s="83" t="b">
        <f t="shared" si="146"/>
        <v>1</v>
      </c>
      <c r="AJ607" s="83" t="b">
        <f t="shared" si="147"/>
        <v>1</v>
      </c>
      <c r="AK607" s="83" t="b">
        <f t="shared" si="148"/>
        <v>0</v>
      </c>
      <c r="BT607" s="12"/>
      <c r="CA607" s="108"/>
    </row>
    <row r="608" spans="1:79" ht="15" hidden="1" customHeight="1" x14ac:dyDescent="0.35">
      <c r="A608" s="87">
        <v>44201</v>
      </c>
      <c r="B608" s="88" t="s">
        <v>26</v>
      </c>
      <c r="C608" s="74">
        <v>23085</v>
      </c>
      <c r="D608" s="74" t="s">
        <v>252</v>
      </c>
      <c r="E608" s="74">
        <v>232000</v>
      </c>
      <c r="F608" s="74" t="s">
        <v>84</v>
      </c>
      <c r="G608" s="74">
        <v>232005</v>
      </c>
      <c r="H608" s="74">
        <v>1</v>
      </c>
      <c r="I608" s="74" t="str">
        <f t="shared" si="139"/>
        <v>Matches old PSSE info</v>
      </c>
      <c r="J608" s="74"/>
      <c r="K608" s="72"/>
      <c r="L608" s="74">
        <v>550</v>
      </c>
      <c r="M608" s="74">
        <v>550</v>
      </c>
      <c r="N608" s="74">
        <v>633</v>
      </c>
      <c r="O608" s="74">
        <v>707</v>
      </c>
      <c r="P608" s="74">
        <v>707</v>
      </c>
      <c r="Q608" s="74">
        <v>813</v>
      </c>
      <c r="R608" s="1"/>
      <c r="S608" s="5">
        <v>395</v>
      </c>
      <c r="T608" s="68">
        <v>552</v>
      </c>
      <c r="U608" s="68">
        <v>638</v>
      </c>
      <c r="V608" s="5">
        <v>547</v>
      </c>
      <c r="W608" s="68">
        <v>709</v>
      </c>
      <c r="X608" s="70">
        <v>814</v>
      </c>
      <c r="Y608" s="80">
        <f t="shared" si="140"/>
        <v>-155</v>
      </c>
      <c r="Z608" s="7">
        <f t="shared" si="141"/>
        <v>2</v>
      </c>
      <c r="AA608" s="7">
        <f t="shared" si="142"/>
        <v>5</v>
      </c>
      <c r="AB608" s="5">
        <f t="shared" si="143"/>
        <v>-160</v>
      </c>
      <c r="AC608" s="7">
        <f t="shared" si="144"/>
        <v>2</v>
      </c>
      <c r="AD608" s="7">
        <f t="shared" si="145"/>
        <v>1</v>
      </c>
      <c r="AI608" s="83" t="b">
        <f t="shared" si="146"/>
        <v>1</v>
      </c>
      <c r="AJ608" s="83" t="b">
        <f t="shared" si="147"/>
        <v>1</v>
      </c>
      <c r="AK608" s="83" t="b">
        <f t="shared" si="148"/>
        <v>0</v>
      </c>
      <c r="BT608" s="12"/>
      <c r="CA608" s="108"/>
    </row>
    <row r="609" spans="1:79" ht="15" hidden="1" customHeight="1" x14ac:dyDescent="0.35">
      <c r="A609" s="87">
        <v>44200</v>
      </c>
      <c r="B609" s="88" t="s">
        <v>26</v>
      </c>
      <c r="C609" s="74" t="s">
        <v>352</v>
      </c>
      <c r="D609" s="74" t="s">
        <v>262</v>
      </c>
      <c r="E609" s="74">
        <v>232100</v>
      </c>
      <c r="F609" s="74" t="s">
        <v>383</v>
      </c>
      <c r="G609" s="74">
        <v>232801</v>
      </c>
      <c r="H609" s="74">
        <v>1</v>
      </c>
      <c r="I609" s="74" t="str">
        <f t="shared" si="139"/>
        <v>New Update</v>
      </c>
      <c r="J609" s="74"/>
      <c r="K609" s="72"/>
      <c r="L609" s="74">
        <v>280</v>
      </c>
      <c r="M609" s="74">
        <v>348</v>
      </c>
      <c r="N609" s="74">
        <v>400</v>
      </c>
      <c r="O609" s="74">
        <v>318</v>
      </c>
      <c r="P609" s="74">
        <v>389</v>
      </c>
      <c r="Q609" s="74">
        <v>447</v>
      </c>
      <c r="R609" s="1"/>
      <c r="S609" s="7">
        <v>280</v>
      </c>
      <c r="T609" s="7">
        <v>348</v>
      </c>
      <c r="U609" s="7">
        <v>400</v>
      </c>
      <c r="V609" s="7">
        <v>318</v>
      </c>
      <c r="W609" s="7">
        <v>389</v>
      </c>
      <c r="X609" s="49">
        <v>447</v>
      </c>
      <c r="Y609" s="56">
        <f t="shared" si="140"/>
        <v>0</v>
      </c>
      <c r="Z609" s="7">
        <f t="shared" si="141"/>
        <v>0</v>
      </c>
      <c r="AA609" s="7">
        <f t="shared" si="142"/>
        <v>0</v>
      </c>
      <c r="AB609" s="7">
        <f t="shared" si="143"/>
        <v>0</v>
      </c>
      <c r="AC609" s="7">
        <f t="shared" si="144"/>
        <v>0</v>
      </c>
      <c r="AD609" s="7">
        <f t="shared" si="145"/>
        <v>0</v>
      </c>
      <c r="AI609" s="83" t="b">
        <f t="shared" si="146"/>
        <v>1</v>
      </c>
      <c r="AJ609" s="83" t="b">
        <f t="shared" si="147"/>
        <v>1</v>
      </c>
      <c r="AK609" s="83" t="b">
        <f t="shared" si="148"/>
        <v>0</v>
      </c>
      <c r="BT609" s="12"/>
      <c r="CA609" s="108"/>
    </row>
    <row r="610" spans="1:79" ht="15" hidden="1" customHeight="1" x14ac:dyDescent="0.35">
      <c r="A610" s="87">
        <v>44200</v>
      </c>
      <c r="B610" s="88" t="s">
        <v>26</v>
      </c>
      <c r="C610" s="74" t="s">
        <v>211</v>
      </c>
      <c r="D610" s="74" t="s">
        <v>251</v>
      </c>
      <c r="E610" s="74">
        <v>232801</v>
      </c>
      <c r="F610" s="74" t="s">
        <v>252</v>
      </c>
      <c r="G610" s="74">
        <v>232103</v>
      </c>
      <c r="H610" s="74">
        <v>1</v>
      </c>
      <c r="I610" s="74" t="str">
        <f t="shared" si="139"/>
        <v>Matches old PSSE info</v>
      </c>
      <c r="J610" s="74"/>
      <c r="K610" s="72"/>
      <c r="L610" s="74">
        <v>390</v>
      </c>
      <c r="M610" s="74">
        <v>444</v>
      </c>
      <c r="N610" s="74">
        <v>466</v>
      </c>
      <c r="O610" s="74">
        <v>444</v>
      </c>
      <c r="P610" s="74">
        <v>444</v>
      </c>
      <c r="Q610" s="74">
        <v>466</v>
      </c>
      <c r="R610" s="1"/>
      <c r="S610" s="68">
        <v>392</v>
      </c>
      <c r="T610" s="7">
        <v>444</v>
      </c>
      <c r="U610" s="7">
        <v>466</v>
      </c>
      <c r="V610" s="7">
        <v>444</v>
      </c>
      <c r="W610" s="7">
        <v>444</v>
      </c>
      <c r="X610" s="49">
        <v>466</v>
      </c>
      <c r="Y610" s="56">
        <f t="shared" si="140"/>
        <v>2</v>
      </c>
      <c r="Z610" s="7">
        <f t="shared" si="141"/>
        <v>0</v>
      </c>
      <c r="AA610" s="7">
        <f t="shared" si="142"/>
        <v>0</v>
      </c>
      <c r="AB610" s="7">
        <f t="shared" si="143"/>
        <v>0</v>
      </c>
      <c r="AC610" s="7">
        <f t="shared" si="144"/>
        <v>0</v>
      </c>
      <c r="AD610" s="7">
        <f t="shared" si="145"/>
        <v>0</v>
      </c>
      <c r="AI610" s="83" t="b">
        <f t="shared" si="146"/>
        <v>1</v>
      </c>
      <c r="AJ610" s="83" t="b">
        <f t="shared" si="147"/>
        <v>1</v>
      </c>
      <c r="AK610" s="83" t="b">
        <f t="shared" si="148"/>
        <v>0</v>
      </c>
      <c r="BT610" s="12"/>
      <c r="CA610" s="108"/>
    </row>
    <row r="611" spans="1:79" ht="15" hidden="1" customHeight="1" x14ac:dyDescent="0.35">
      <c r="A611" s="87">
        <v>44200</v>
      </c>
      <c r="B611" s="88" t="s">
        <v>26</v>
      </c>
      <c r="C611" s="74" t="s">
        <v>212</v>
      </c>
      <c r="D611" s="74" t="s">
        <v>168</v>
      </c>
      <c r="E611" s="74">
        <v>232805</v>
      </c>
      <c r="F611" s="74" t="s">
        <v>255</v>
      </c>
      <c r="G611" s="74">
        <v>232120</v>
      </c>
      <c r="H611" s="74">
        <v>1</v>
      </c>
      <c r="I611" s="74" t="str">
        <f t="shared" si="139"/>
        <v>Matches old PSSE info</v>
      </c>
      <c r="J611" s="74"/>
      <c r="K611" s="72"/>
      <c r="L611" s="74">
        <v>275</v>
      </c>
      <c r="M611" s="74">
        <v>335</v>
      </c>
      <c r="N611" s="74">
        <v>385</v>
      </c>
      <c r="O611" s="74">
        <v>317</v>
      </c>
      <c r="P611" s="74">
        <v>381</v>
      </c>
      <c r="Q611" s="74">
        <v>438</v>
      </c>
      <c r="R611" s="1"/>
      <c r="S611" s="5">
        <v>273</v>
      </c>
      <c r="T611" s="68">
        <v>347</v>
      </c>
      <c r="U611" s="5">
        <v>373</v>
      </c>
      <c r="V611" s="5">
        <v>315</v>
      </c>
      <c r="W611" s="68">
        <v>389</v>
      </c>
      <c r="X611" s="52">
        <v>423</v>
      </c>
      <c r="Y611" s="80">
        <f t="shared" si="140"/>
        <v>-2</v>
      </c>
      <c r="Z611" s="7">
        <f t="shared" si="141"/>
        <v>12</v>
      </c>
      <c r="AA611" s="5">
        <f t="shared" si="142"/>
        <v>-12</v>
      </c>
      <c r="AB611" s="5">
        <f t="shared" si="143"/>
        <v>-2</v>
      </c>
      <c r="AC611" s="7">
        <f t="shared" si="144"/>
        <v>8</v>
      </c>
      <c r="AD611" s="5">
        <f t="shared" si="145"/>
        <v>-15</v>
      </c>
      <c r="AI611" s="83" t="b">
        <f t="shared" si="146"/>
        <v>1</v>
      </c>
      <c r="AJ611" s="83" t="b">
        <f t="shared" si="147"/>
        <v>1</v>
      </c>
      <c r="AK611" s="83" t="b">
        <f t="shared" si="148"/>
        <v>0</v>
      </c>
      <c r="BT611" s="12"/>
      <c r="CA611" s="108"/>
    </row>
    <row r="612" spans="1:79" ht="15" hidden="1" customHeight="1" x14ac:dyDescent="0.35">
      <c r="A612" s="87">
        <v>44200</v>
      </c>
      <c r="B612" s="88" t="s">
        <v>26</v>
      </c>
      <c r="C612" s="74" t="s">
        <v>213</v>
      </c>
      <c r="D612" s="74" t="s">
        <v>257</v>
      </c>
      <c r="E612" s="74">
        <v>232115</v>
      </c>
      <c r="F612" s="74" t="s">
        <v>252</v>
      </c>
      <c r="G612" s="74">
        <v>232103</v>
      </c>
      <c r="H612" s="74">
        <v>1</v>
      </c>
      <c r="I612" s="74" t="str">
        <f t="shared" si="139"/>
        <v>Matches old PSSE info</v>
      </c>
      <c r="J612" s="74"/>
      <c r="K612" s="72"/>
      <c r="L612" s="74">
        <v>271</v>
      </c>
      <c r="M612" s="74">
        <v>346</v>
      </c>
      <c r="N612" s="74">
        <v>398</v>
      </c>
      <c r="O612" s="74">
        <v>312</v>
      </c>
      <c r="P612" s="74">
        <v>389</v>
      </c>
      <c r="Q612" s="74">
        <v>447</v>
      </c>
      <c r="R612" s="1"/>
      <c r="S612" s="7">
        <v>271</v>
      </c>
      <c r="T612" s="68">
        <v>347</v>
      </c>
      <c r="U612" s="5">
        <v>377</v>
      </c>
      <c r="V612" s="68">
        <v>313</v>
      </c>
      <c r="W612" s="7">
        <v>389</v>
      </c>
      <c r="X612" s="52">
        <v>427</v>
      </c>
      <c r="Y612" s="56">
        <f t="shared" si="140"/>
        <v>0</v>
      </c>
      <c r="Z612" s="7">
        <f t="shared" si="141"/>
        <v>1</v>
      </c>
      <c r="AA612" s="5">
        <f t="shared" si="142"/>
        <v>-21</v>
      </c>
      <c r="AB612" s="7">
        <f t="shared" si="143"/>
        <v>1</v>
      </c>
      <c r="AC612" s="7">
        <f t="shared" si="144"/>
        <v>0</v>
      </c>
      <c r="AD612" s="5">
        <f t="shared" si="145"/>
        <v>-20</v>
      </c>
      <c r="AI612" s="83" t="b">
        <f t="shared" si="146"/>
        <v>1</v>
      </c>
      <c r="AJ612" s="83" t="b">
        <f t="shared" si="147"/>
        <v>1</v>
      </c>
      <c r="AK612" s="83" t="b">
        <f t="shared" si="148"/>
        <v>0</v>
      </c>
      <c r="BT612" s="12"/>
      <c r="CA612" s="108"/>
    </row>
    <row r="613" spans="1:79" ht="15" hidden="1" customHeight="1" x14ac:dyDescent="0.35">
      <c r="A613" s="87">
        <v>44200</v>
      </c>
      <c r="B613" s="88" t="s">
        <v>26</v>
      </c>
      <c r="C613" s="74" t="s">
        <v>214</v>
      </c>
      <c r="D613" s="74" t="s">
        <v>258</v>
      </c>
      <c r="E613" s="74">
        <v>232807</v>
      </c>
      <c r="F613" s="74" t="s">
        <v>259</v>
      </c>
      <c r="G613" s="74">
        <v>232130</v>
      </c>
      <c r="H613" s="74">
        <v>1</v>
      </c>
      <c r="I613" s="74" t="str">
        <f t="shared" si="139"/>
        <v>Matches old PSSE info</v>
      </c>
      <c r="J613" s="74"/>
      <c r="K613" s="72"/>
      <c r="L613" s="74">
        <v>273</v>
      </c>
      <c r="M613" s="74">
        <v>348</v>
      </c>
      <c r="N613" s="74">
        <v>400</v>
      </c>
      <c r="O613" s="74">
        <v>315</v>
      </c>
      <c r="P613" s="74">
        <v>389</v>
      </c>
      <c r="Q613" s="74">
        <v>447</v>
      </c>
      <c r="R613" s="1"/>
      <c r="S613" s="7">
        <v>273</v>
      </c>
      <c r="T613" s="7">
        <v>348</v>
      </c>
      <c r="U613" s="5">
        <v>375</v>
      </c>
      <c r="V613" s="7">
        <v>315</v>
      </c>
      <c r="W613" s="7">
        <v>389</v>
      </c>
      <c r="X613" s="52">
        <v>424</v>
      </c>
      <c r="Y613" s="56">
        <f t="shared" si="140"/>
        <v>0</v>
      </c>
      <c r="Z613" s="7">
        <f t="shared" si="141"/>
        <v>0</v>
      </c>
      <c r="AA613" s="5">
        <f t="shared" si="142"/>
        <v>-25</v>
      </c>
      <c r="AB613" s="7">
        <f t="shared" si="143"/>
        <v>0</v>
      </c>
      <c r="AC613" s="7">
        <f t="shared" si="144"/>
        <v>0</v>
      </c>
      <c r="AD613" s="5">
        <f t="shared" si="145"/>
        <v>-23</v>
      </c>
      <c r="AI613" s="83" t="b">
        <f t="shared" si="146"/>
        <v>1</v>
      </c>
      <c r="AJ613" s="83" t="b">
        <f t="shared" si="147"/>
        <v>1</v>
      </c>
      <c r="AK613" s="83" t="b">
        <f t="shared" si="148"/>
        <v>0</v>
      </c>
      <c r="BT613" s="12"/>
      <c r="CA613" s="108"/>
    </row>
    <row r="614" spans="1:79" ht="15" hidden="1" customHeight="1" x14ac:dyDescent="0.35">
      <c r="A614" s="87">
        <v>44224</v>
      </c>
      <c r="B614" s="88" t="s">
        <v>26</v>
      </c>
      <c r="C614" s="74" t="s">
        <v>380</v>
      </c>
      <c r="D614" s="74" t="s">
        <v>27</v>
      </c>
      <c r="E614" s="74">
        <v>232129</v>
      </c>
      <c r="F614" s="74" t="s">
        <v>258</v>
      </c>
      <c r="G614" s="74">
        <v>232807</v>
      </c>
      <c r="H614" s="74">
        <v>1</v>
      </c>
      <c r="I614" s="74" t="str">
        <f t="shared" si="139"/>
        <v>New Update</v>
      </c>
      <c r="J614" s="74"/>
      <c r="K614" s="72"/>
      <c r="L614" s="74">
        <v>273</v>
      </c>
      <c r="M614" s="74">
        <v>348</v>
      </c>
      <c r="N614" s="74">
        <v>400</v>
      </c>
      <c r="O614" s="74">
        <v>315</v>
      </c>
      <c r="P614" s="74">
        <v>389</v>
      </c>
      <c r="Q614" s="74">
        <v>447</v>
      </c>
      <c r="R614" s="1"/>
      <c r="S614" s="7">
        <v>273</v>
      </c>
      <c r="T614" s="5">
        <v>347</v>
      </c>
      <c r="U614" s="5">
        <v>373</v>
      </c>
      <c r="V614" s="7">
        <v>315</v>
      </c>
      <c r="W614" s="7">
        <v>389</v>
      </c>
      <c r="X614" s="52">
        <v>423</v>
      </c>
      <c r="Y614" s="56">
        <f t="shared" si="140"/>
        <v>0</v>
      </c>
      <c r="Z614" s="5">
        <f t="shared" si="141"/>
        <v>-1</v>
      </c>
      <c r="AA614" s="5">
        <f t="shared" si="142"/>
        <v>-27</v>
      </c>
      <c r="AB614" s="7">
        <f t="shared" si="143"/>
        <v>0</v>
      </c>
      <c r="AC614" s="7">
        <f t="shared" si="144"/>
        <v>0</v>
      </c>
      <c r="AD614" s="5">
        <f t="shared" si="145"/>
        <v>-24</v>
      </c>
      <c r="AI614" s="83" t="b">
        <f t="shared" si="146"/>
        <v>1</v>
      </c>
      <c r="AJ614" s="83" t="b">
        <f t="shared" si="147"/>
        <v>1</v>
      </c>
      <c r="AK614" s="83" t="b">
        <f t="shared" si="148"/>
        <v>0</v>
      </c>
      <c r="BT614" s="12"/>
      <c r="CA614" s="108"/>
    </row>
    <row r="615" spans="1:79" ht="15" hidden="1" customHeight="1" x14ac:dyDescent="0.35">
      <c r="A615" s="87">
        <v>44200</v>
      </c>
      <c r="B615" s="88" t="s">
        <v>26</v>
      </c>
      <c r="C615" s="74" t="s">
        <v>215</v>
      </c>
      <c r="D615" s="74" t="s">
        <v>311</v>
      </c>
      <c r="E615" s="74">
        <v>232123</v>
      </c>
      <c r="F615" s="74" t="s">
        <v>154</v>
      </c>
      <c r="G615" s="74">
        <v>232121</v>
      </c>
      <c r="H615" s="74">
        <v>1</v>
      </c>
      <c r="I615" s="74" t="str">
        <f t="shared" si="139"/>
        <v>Matches old PSSE info</v>
      </c>
      <c r="J615" s="74"/>
      <c r="K615" s="72"/>
      <c r="L615" s="74">
        <v>310</v>
      </c>
      <c r="M615" s="74">
        <v>413</v>
      </c>
      <c r="N615" s="74">
        <v>476</v>
      </c>
      <c r="O615" s="74">
        <v>310</v>
      </c>
      <c r="P615" s="74">
        <v>413</v>
      </c>
      <c r="Q615" s="74">
        <v>319</v>
      </c>
      <c r="R615" s="1"/>
      <c r="S615" s="5">
        <v>304</v>
      </c>
      <c r="T615" s="5">
        <v>304</v>
      </c>
      <c r="U615" s="5">
        <v>319</v>
      </c>
      <c r="V615" s="5">
        <v>304</v>
      </c>
      <c r="W615" s="5">
        <v>304</v>
      </c>
      <c r="X615" s="49">
        <v>319</v>
      </c>
      <c r="Y615" s="80">
        <f t="shared" si="140"/>
        <v>-6</v>
      </c>
      <c r="Z615" s="5">
        <f t="shared" si="141"/>
        <v>-109</v>
      </c>
      <c r="AA615" s="5">
        <f t="shared" si="142"/>
        <v>-157</v>
      </c>
      <c r="AB615" s="5">
        <f t="shared" si="143"/>
        <v>-6</v>
      </c>
      <c r="AC615" s="5">
        <f t="shared" si="144"/>
        <v>-109</v>
      </c>
      <c r="AD615" s="7">
        <f t="shared" si="145"/>
        <v>0</v>
      </c>
      <c r="AI615" s="83" t="b">
        <f t="shared" si="146"/>
        <v>1</v>
      </c>
      <c r="AJ615" s="83" t="b">
        <f t="shared" si="147"/>
        <v>1</v>
      </c>
      <c r="AK615" s="83" t="b">
        <f t="shared" si="148"/>
        <v>0</v>
      </c>
      <c r="BT615" s="12"/>
      <c r="CA615" s="108"/>
    </row>
    <row r="616" spans="1:79" ht="15" hidden="1" customHeight="1" x14ac:dyDescent="0.35">
      <c r="A616" s="91">
        <v>44202</v>
      </c>
      <c r="B616" s="88" t="s">
        <v>26</v>
      </c>
      <c r="C616" s="74" t="s">
        <v>216</v>
      </c>
      <c r="D616" s="74" t="s">
        <v>153</v>
      </c>
      <c r="E616" s="74">
        <v>232125</v>
      </c>
      <c r="F616" s="74" t="s">
        <v>311</v>
      </c>
      <c r="G616" s="74">
        <v>232123</v>
      </c>
      <c r="H616" s="74">
        <v>1</v>
      </c>
      <c r="I616" s="74" t="str">
        <f t="shared" si="139"/>
        <v>Matches old PSSE info</v>
      </c>
      <c r="J616" s="74"/>
      <c r="K616" s="72"/>
      <c r="L616" s="74">
        <v>390</v>
      </c>
      <c r="M616" s="74">
        <v>482</v>
      </c>
      <c r="N616" s="74">
        <v>555</v>
      </c>
      <c r="O616" s="74">
        <v>449</v>
      </c>
      <c r="P616" s="74">
        <v>543</v>
      </c>
      <c r="Q616" s="74">
        <v>625</v>
      </c>
      <c r="R616" s="1"/>
      <c r="S616" s="5">
        <v>329</v>
      </c>
      <c r="T616" s="5">
        <v>372</v>
      </c>
      <c r="U616" s="5">
        <v>428</v>
      </c>
      <c r="V616" s="5">
        <v>384</v>
      </c>
      <c r="W616" s="5">
        <v>421</v>
      </c>
      <c r="X616" s="52">
        <v>484</v>
      </c>
      <c r="Y616" s="80">
        <f t="shared" si="140"/>
        <v>-61</v>
      </c>
      <c r="Z616" s="5">
        <f t="shared" si="141"/>
        <v>-110</v>
      </c>
      <c r="AA616" s="5">
        <f t="shared" si="142"/>
        <v>-127</v>
      </c>
      <c r="AB616" s="5">
        <f t="shared" si="143"/>
        <v>-65</v>
      </c>
      <c r="AC616" s="5">
        <f t="shared" si="144"/>
        <v>-122</v>
      </c>
      <c r="AD616" s="5">
        <f t="shared" si="145"/>
        <v>-141</v>
      </c>
      <c r="AI616" s="83" t="b">
        <f t="shared" si="146"/>
        <v>1</v>
      </c>
      <c r="AJ616" s="83" t="b">
        <f t="shared" si="147"/>
        <v>1</v>
      </c>
      <c r="AK616" s="83" t="b">
        <f t="shared" si="148"/>
        <v>0</v>
      </c>
      <c r="BT616" s="12"/>
      <c r="CA616" s="108"/>
    </row>
    <row r="617" spans="1:79" ht="15" hidden="1" customHeight="1" x14ac:dyDescent="0.35">
      <c r="A617" s="87">
        <v>44202</v>
      </c>
      <c r="B617" s="88" t="s">
        <v>26</v>
      </c>
      <c r="C617" s="74" t="s">
        <v>217</v>
      </c>
      <c r="D617" s="74" t="s">
        <v>267</v>
      </c>
      <c r="E617" s="74">
        <v>232122</v>
      </c>
      <c r="F617" s="74" t="s">
        <v>266</v>
      </c>
      <c r="G617" s="74">
        <v>232124</v>
      </c>
      <c r="H617" s="74">
        <v>1</v>
      </c>
      <c r="I617" s="74" t="str">
        <f t="shared" si="139"/>
        <v>Matches old PSSE info</v>
      </c>
      <c r="J617" s="74"/>
      <c r="K617" s="72"/>
      <c r="L617" s="74">
        <v>271</v>
      </c>
      <c r="M617" s="74">
        <v>348</v>
      </c>
      <c r="N617" s="74">
        <v>400</v>
      </c>
      <c r="O617" s="74">
        <v>312</v>
      </c>
      <c r="P617" s="74">
        <v>389</v>
      </c>
      <c r="Q617" s="74">
        <v>447</v>
      </c>
      <c r="R617" s="1"/>
      <c r="S617" s="7">
        <v>271</v>
      </c>
      <c r="T617" s="7">
        <v>348</v>
      </c>
      <c r="U617" s="5">
        <v>381</v>
      </c>
      <c r="V617" s="68">
        <v>313</v>
      </c>
      <c r="W617" s="7">
        <v>389</v>
      </c>
      <c r="X617" s="52">
        <v>432</v>
      </c>
      <c r="Y617" s="56">
        <f t="shared" si="140"/>
        <v>0</v>
      </c>
      <c r="Z617" s="7">
        <f t="shared" si="141"/>
        <v>0</v>
      </c>
      <c r="AA617" s="5">
        <f t="shared" si="142"/>
        <v>-19</v>
      </c>
      <c r="AB617" s="7">
        <f t="shared" si="143"/>
        <v>1</v>
      </c>
      <c r="AC617" s="7">
        <f t="shared" si="144"/>
        <v>0</v>
      </c>
      <c r="AD617" s="5">
        <f t="shared" si="145"/>
        <v>-15</v>
      </c>
      <c r="AI617" s="83" t="b">
        <f t="shared" si="146"/>
        <v>1</v>
      </c>
      <c r="AJ617" s="83" t="b">
        <f t="shared" si="147"/>
        <v>1</v>
      </c>
      <c r="AK617" s="83" t="b">
        <f t="shared" si="148"/>
        <v>0</v>
      </c>
      <c r="BT617" s="12"/>
      <c r="CA617" s="108"/>
    </row>
    <row r="618" spans="1:79" ht="15" hidden="1" customHeight="1" x14ac:dyDescent="0.35">
      <c r="A618" s="91">
        <v>44202</v>
      </c>
      <c r="B618" s="88" t="s">
        <v>26</v>
      </c>
      <c r="C618" s="74" t="s">
        <v>218</v>
      </c>
      <c r="D618" s="74" t="s">
        <v>268</v>
      </c>
      <c r="E618" s="74">
        <v>232122</v>
      </c>
      <c r="F618" s="74" t="s">
        <v>269</v>
      </c>
      <c r="G618" s="74">
        <v>232138</v>
      </c>
      <c r="H618" s="74">
        <v>1</v>
      </c>
      <c r="I618" s="74" t="str">
        <f t="shared" si="139"/>
        <v>Matches old PSSE info</v>
      </c>
      <c r="J618" s="74"/>
      <c r="K618" s="72"/>
      <c r="L618" s="74">
        <v>273</v>
      </c>
      <c r="M618" s="74">
        <v>348</v>
      </c>
      <c r="N618" s="74">
        <v>400</v>
      </c>
      <c r="O618" s="74">
        <v>315</v>
      </c>
      <c r="P618" s="74">
        <v>389</v>
      </c>
      <c r="Q618" s="74">
        <v>447</v>
      </c>
      <c r="R618" s="1"/>
      <c r="S618" s="7">
        <v>273</v>
      </c>
      <c r="T618" s="7">
        <v>348</v>
      </c>
      <c r="U618" s="5">
        <v>375</v>
      </c>
      <c r="V618" s="7">
        <v>315</v>
      </c>
      <c r="W618" s="7">
        <v>389</v>
      </c>
      <c r="X618" s="52">
        <v>424</v>
      </c>
      <c r="Y618" s="56">
        <f t="shared" si="140"/>
        <v>0</v>
      </c>
      <c r="Z618" s="7">
        <f t="shared" si="141"/>
        <v>0</v>
      </c>
      <c r="AA618" s="5">
        <f t="shared" si="142"/>
        <v>-25</v>
      </c>
      <c r="AB618" s="7">
        <f t="shared" si="143"/>
        <v>0</v>
      </c>
      <c r="AC618" s="7">
        <f t="shared" si="144"/>
        <v>0</v>
      </c>
      <c r="AD618" s="5">
        <f t="shared" si="145"/>
        <v>-23</v>
      </c>
      <c r="AI618" s="83" t="b">
        <f t="shared" si="146"/>
        <v>1</v>
      </c>
      <c r="AJ618" s="83" t="b">
        <f t="shared" si="147"/>
        <v>1</v>
      </c>
      <c r="AK618" s="83" t="b">
        <f t="shared" si="148"/>
        <v>0</v>
      </c>
      <c r="BT618" s="12"/>
      <c r="CA618" s="108"/>
    </row>
    <row r="619" spans="1:79" ht="15" hidden="1" customHeight="1" x14ac:dyDescent="0.35">
      <c r="A619" s="87">
        <v>44202</v>
      </c>
      <c r="B619" s="88" t="s">
        <v>26</v>
      </c>
      <c r="C619" s="74" t="s">
        <v>219</v>
      </c>
      <c r="D619" s="74" t="s">
        <v>154</v>
      </c>
      <c r="E619" s="74">
        <v>232121</v>
      </c>
      <c r="F619" s="74" t="s">
        <v>270</v>
      </c>
      <c r="G619" s="74">
        <v>232806</v>
      </c>
      <c r="H619" s="74">
        <v>1</v>
      </c>
      <c r="I619" s="74" t="str">
        <f t="shared" si="139"/>
        <v>Matches old PSSE info</v>
      </c>
      <c r="J619" s="74"/>
      <c r="K619" s="72"/>
      <c r="L619" s="74">
        <v>273</v>
      </c>
      <c r="M619" s="74">
        <v>348</v>
      </c>
      <c r="N619" s="74">
        <v>400</v>
      </c>
      <c r="O619" s="74">
        <v>315</v>
      </c>
      <c r="P619" s="74">
        <v>392</v>
      </c>
      <c r="Q619" s="74">
        <v>451</v>
      </c>
      <c r="R619" s="1"/>
      <c r="S619" s="7">
        <v>273</v>
      </c>
      <c r="T619" s="7">
        <v>348</v>
      </c>
      <c r="U619" s="5">
        <v>375</v>
      </c>
      <c r="V619" s="7">
        <v>315</v>
      </c>
      <c r="W619" s="7">
        <v>392</v>
      </c>
      <c r="X619" s="5">
        <v>424</v>
      </c>
      <c r="Y619" s="56">
        <f t="shared" si="140"/>
        <v>0</v>
      </c>
      <c r="Z619" s="7">
        <f t="shared" si="141"/>
        <v>0</v>
      </c>
      <c r="AA619" s="5">
        <f t="shared" si="142"/>
        <v>-25</v>
      </c>
      <c r="AB619" s="7">
        <f t="shared" si="143"/>
        <v>0</v>
      </c>
      <c r="AC619" s="7">
        <f t="shared" si="144"/>
        <v>0</v>
      </c>
      <c r="AD619" s="5">
        <f t="shared" si="145"/>
        <v>-27</v>
      </c>
      <c r="AI619" s="83" t="b">
        <f t="shared" si="146"/>
        <v>1</v>
      </c>
      <c r="AJ619" s="83" t="b">
        <f t="shared" si="147"/>
        <v>1</v>
      </c>
      <c r="AK619" s="83" t="b">
        <f t="shared" si="148"/>
        <v>0</v>
      </c>
      <c r="BT619" s="12"/>
      <c r="CA619" s="108"/>
    </row>
    <row r="620" spans="1:79" ht="15" hidden="1" customHeight="1" x14ac:dyDescent="0.35">
      <c r="A620" s="91">
        <v>44202</v>
      </c>
      <c r="B620" s="88" t="s">
        <v>26</v>
      </c>
      <c r="C620" s="74" t="s">
        <v>220</v>
      </c>
      <c r="D620" s="74" t="s">
        <v>271</v>
      </c>
      <c r="E620" s="74">
        <v>232806</v>
      </c>
      <c r="F620" s="74" t="s">
        <v>272</v>
      </c>
      <c r="G620" s="74">
        <v>232138</v>
      </c>
      <c r="H620" s="74">
        <v>1</v>
      </c>
      <c r="I620" s="74" t="str">
        <f t="shared" si="139"/>
        <v>Matches old PSSE info</v>
      </c>
      <c r="J620" s="74"/>
      <c r="K620" s="72"/>
      <c r="L620" s="74">
        <v>273</v>
      </c>
      <c r="M620" s="74">
        <v>348</v>
      </c>
      <c r="N620" s="74">
        <v>400</v>
      </c>
      <c r="O620" s="74">
        <v>315</v>
      </c>
      <c r="P620" s="74">
        <v>392</v>
      </c>
      <c r="Q620" s="74">
        <v>451</v>
      </c>
      <c r="R620" s="1"/>
      <c r="S620" s="7">
        <v>273</v>
      </c>
      <c r="T620" s="7">
        <v>348</v>
      </c>
      <c r="U620" s="5">
        <v>375</v>
      </c>
      <c r="V620" s="7">
        <v>315</v>
      </c>
      <c r="W620" s="7">
        <v>392</v>
      </c>
      <c r="X620" s="5">
        <v>424</v>
      </c>
      <c r="Y620" s="56">
        <f t="shared" si="140"/>
        <v>0</v>
      </c>
      <c r="Z620" s="7">
        <f t="shared" si="141"/>
        <v>0</v>
      </c>
      <c r="AA620" s="5">
        <f t="shared" si="142"/>
        <v>-25</v>
      </c>
      <c r="AB620" s="7">
        <f t="shared" si="143"/>
        <v>0</v>
      </c>
      <c r="AC620" s="7">
        <f t="shared" si="144"/>
        <v>0</v>
      </c>
      <c r="AD620" s="5">
        <f t="shared" si="145"/>
        <v>-27</v>
      </c>
      <c r="AI620" s="83" t="b">
        <f t="shared" si="146"/>
        <v>1</v>
      </c>
      <c r="AJ620" s="83" t="b">
        <f t="shared" si="147"/>
        <v>1</v>
      </c>
      <c r="AK620" s="83" t="b">
        <f t="shared" si="148"/>
        <v>0</v>
      </c>
      <c r="BT620" s="12"/>
      <c r="CA620" s="108"/>
    </row>
    <row r="621" spans="1:79" ht="15" hidden="1" customHeight="1" x14ac:dyDescent="0.35">
      <c r="A621" s="91">
        <v>44202</v>
      </c>
      <c r="B621" s="88" t="s">
        <v>26</v>
      </c>
      <c r="C621" s="74" t="s">
        <v>221</v>
      </c>
      <c r="D621" s="74" t="s">
        <v>273</v>
      </c>
      <c r="E621" s="74">
        <v>232128</v>
      </c>
      <c r="F621" s="74" t="s">
        <v>274</v>
      </c>
      <c r="G621" s="74">
        <v>232133</v>
      </c>
      <c r="H621" s="74">
        <v>1</v>
      </c>
      <c r="I621" s="74" t="str">
        <f t="shared" si="139"/>
        <v>Matches old PSSE info</v>
      </c>
      <c r="J621" s="74"/>
      <c r="K621" s="72"/>
      <c r="L621" s="74">
        <v>273</v>
      </c>
      <c r="M621" s="74">
        <v>355</v>
      </c>
      <c r="N621" s="74">
        <v>385</v>
      </c>
      <c r="O621" s="74">
        <v>315</v>
      </c>
      <c r="P621" s="74">
        <v>381</v>
      </c>
      <c r="Q621" s="74">
        <v>438</v>
      </c>
      <c r="R621" s="1"/>
      <c r="S621" s="7">
        <v>273</v>
      </c>
      <c r="T621" s="5">
        <v>348</v>
      </c>
      <c r="U621" s="5">
        <v>375</v>
      </c>
      <c r="V621" s="7">
        <v>315</v>
      </c>
      <c r="W621" s="68">
        <v>389</v>
      </c>
      <c r="X621" s="5">
        <v>424</v>
      </c>
      <c r="Y621" s="56">
        <f t="shared" si="140"/>
        <v>0</v>
      </c>
      <c r="Z621" s="5">
        <f t="shared" si="141"/>
        <v>-7</v>
      </c>
      <c r="AA621" s="5">
        <f t="shared" si="142"/>
        <v>-10</v>
      </c>
      <c r="AB621" s="7">
        <f t="shared" si="143"/>
        <v>0</v>
      </c>
      <c r="AC621" s="7">
        <f t="shared" si="144"/>
        <v>8</v>
      </c>
      <c r="AD621" s="5">
        <f t="shared" si="145"/>
        <v>-14</v>
      </c>
      <c r="AI621" s="83" t="b">
        <f t="shared" si="146"/>
        <v>1</v>
      </c>
      <c r="AJ621" s="83" t="b">
        <f t="shared" si="147"/>
        <v>1</v>
      </c>
      <c r="AK621" s="83" t="b">
        <f t="shared" si="148"/>
        <v>0</v>
      </c>
      <c r="BT621" s="12"/>
      <c r="CA621" s="108"/>
    </row>
    <row r="622" spans="1:79" ht="15" hidden="1" customHeight="1" x14ac:dyDescent="0.35">
      <c r="A622" s="87">
        <v>44202</v>
      </c>
      <c r="B622" s="88" t="s">
        <v>26</v>
      </c>
      <c r="C622" s="74" t="s">
        <v>222</v>
      </c>
      <c r="D622" s="74" t="s">
        <v>275</v>
      </c>
      <c r="E622" s="74">
        <v>232102</v>
      </c>
      <c r="F622" s="74" t="s">
        <v>276</v>
      </c>
      <c r="G622" s="74">
        <v>232103</v>
      </c>
      <c r="H622" s="74">
        <v>1</v>
      </c>
      <c r="I622" s="74" t="str">
        <f t="shared" si="139"/>
        <v>Matches old PSSE info</v>
      </c>
      <c r="J622" s="74"/>
      <c r="K622" s="72"/>
      <c r="L622" s="74">
        <v>242</v>
      </c>
      <c r="M622" s="74">
        <v>242</v>
      </c>
      <c r="N622" s="74">
        <v>278</v>
      </c>
      <c r="O622" s="74">
        <v>310</v>
      </c>
      <c r="P622" s="74">
        <v>310</v>
      </c>
      <c r="Q622" s="74">
        <v>356</v>
      </c>
      <c r="R622" s="1"/>
      <c r="S622" s="5">
        <v>167</v>
      </c>
      <c r="T622" s="5">
        <v>240</v>
      </c>
      <c r="U622" s="5">
        <v>264</v>
      </c>
      <c r="V622" s="5">
        <v>230</v>
      </c>
      <c r="W622" s="5">
        <v>308</v>
      </c>
      <c r="X622" s="5">
        <v>337</v>
      </c>
      <c r="Y622" s="80">
        <f t="shared" si="140"/>
        <v>-75</v>
      </c>
      <c r="Z622" s="5">
        <f t="shared" si="141"/>
        <v>-2</v>
      </c>
      <c r="AA622" s="5">
        <f t="shared" si="142"/>
        <v>-14</v>
      </c>
      <c r="AB622" s="5">
        <f t="shared" si="143"/>
        <v>-80</v>
      </c>
      <c r="AC622" s="5">
        <f t="shared" si="144"/>
        <v>-2</v>
      </c>
      <c r="AD622" s="5">
        <f t="shared" si="145"/>
        <v>-19</v>
      </c>
      <c r="AI622" s="83" t="b">
        <f t="shared" si="146"/>
        <v>1</v>
      </c>
      <c r="AJ622" s="83" t="b">
        <f t="shared" si="147"/>
        <v>1</v>
      </c>
      <c r="AK622" s="83" t="b">
        <f t="shared" si="148"/>
        <v>0</v>
      </c>
      <c r="BT622" s="12"/>
      <c r="CA622" s="108"/>
    </row>
    <row r="623" spans="1:79" ht="15" hidden="1" customHeight="1" x14ac:dyDescent="0.35">
      <c r="A623" s="91">
        <v>44202</v>
      </c>
      <c r="B623" s="88" t="s">
        <v>26</v>
      </c>
      <c r="C623" s="74" t="s">
        <v>223</v>
      </c>
      <c r="D623" s="74" t="s">
        <v>260</v>
      </c>
      <c r="E623" s="74">
        <v>232132</v>
      </c>
      <c r="F623" s="74" t="s">
        <v>277</v>
      </c>
      <c r="G623" s="74">
        <v>232131</v>
      </c>
      <c r="H623" s="74">
        <v>2</v>
      </c>
      <c r="I623" s="74" t="str">
        <f t="shared" si="139"/>
        <v>Matches old PSSE info</v>
      </c>
      <c r="J623" s="74"/>
      <c r="K623" s="72"/>
      <c r="L623" s="74">
        <v>273</v>
      </c>
      <c r="M623" s="74">
        <v>348</v>
      </c>
      <c r="N623" s="74">
        <v>400</v>
      </c>
      <c r="O623" s="74">
        <v>315</v>
      </c>
      <c r="P623" s="74">
        <v>389</v>
      </c>
      <c r="Q623" s="74">
        <v>447</v>
      </c>
      <c r="R623" s="1"/>
      <c r="S623" s="7">
        <v>273</v>
      </c>
      <c r="T623" s="7">
        <v>348</v>
      </c>
      <c r="U623" s="5">
        <v>375</v>
      </c>
      <c r="V623" s="7">
        <v>315</v>
      </c>
      <c r="W623" s="7">
        <v>389</v>
      </c>
      <c r="X623" s="5">
        <v>424</v>
      </c>
      <c r="Y623" s="56">
        <f t="shared" si="140"/>
        <v>0</v>
      </c>
      <c r="Z623" s="7">
        <f t="shared" si="141"/>
        <v>0</v>
      </c>
      <c r="AA623" s="5">
        <f t="shared" si="142"/>
        <v>-25</v>
      </c>
      <c r="AB623" s="7">
        <f t="shared" si="143"/>
        <v>0</v>
      </c>
      <c r="AC623" s="7">
        <f t="shared" si="144"/>
        <v>0</v>
      </c>
      <c r="AD623" s="5">
        <f t="shared" si="145"/>
        <v>-23</v>
      </c>
      <c r="AI623" s="83" t="b">
        <f t="shared" si="146"/>
        <v>1</v>
      </c>
      <c r="AJ623" s="83" t="b">
        <f t="shared" si="147"/>
        <v>1</v>
      </c>
      <c r="AK623" s="83" t="b">
        <f t="shared" si="148"/>
        <v>0</v>
      </c>
      <c r="BT623" s="12"/>
      <c r="CA623" s="108"/>
    </row>
    <row r="624" spans="1:79" ht="15" hidden="1" customHeight="1" x14ac:dyDescent="0.35">
      <c r="A624" s="87">
        <v>44202</v>
      </c>
      <c r="B624" s="88" t="s">
        <v>26</v>
      </c>
      <c r="C624" s="74" t="s">
        <v>224</v>
      </c>
      <c r="D624" s="74" t="s">
        <v>278</v>
      </c>
      <c r="E624" s="74">
        <v>232131</v>
      </c>
      <c r="F624" s="74" t="s">
        <v>279</v>
      </c>
      <c r="G624" s="74">
        <v>232128</v>
      </c>
      <c r="H624" s="74">
        <v>1</v>
      </c>
      <c r="I624" s="74" t="str">
        <f t="shared" si="139"/>
        <v>Matches old PSSE info</v>
      </c>
      <c r="J624" s="74"/>
      <c r="K624" s="72"/>
      <c r="L624" s="74">
        <v>171</v>
      </c>
      <c r="M624" s="74">
        <v>226</v>
      </c>
      <c r="N624" s="74">
        <v>260</v>
      </c>
      <c r="O624" s="74">
        <v>197</v>
      </c>
      <c r="P624" s="74">
        <v>255</v>
      </c>
      <c r="Q624" s="74">
        <v>293</v>
      </c>
      <c r="R624" s="1"/>
      <c r="S624" s="7">
        <v>171</v>
      </c>
      <c r="T624" s="7">
        <v>226</v>
      </c>
      <c r="U624" s="5">
        <v>234</v>
      </c>
      <c r="V624" s="68">
        <v>198</v>
      </c>
      <c r="W624" s="7">
        <v>255</v>
      </c>
      <c r="X624" s="5">
        <v>266</v>
      </c>
      <c r="Y624" s="56">
        <f t="shared" si="140"/>
        <v>0</v>
      </c>
      <c r="Z624" s="7">
        <f t="shared" si="141"/>
        <v>0</v>
      </c>
      <c r="AA624" s="5">
        <f t="shared" si="142"/>
        <v>-26</v>
      </c>
      <c r="AB624" s="7">
        <f t="shared" si="143"/>
        <v>1</v>
      </c>
      <c r="AC624" s="7">
        <f t="shared" si="144"/>
        <v>0</v>
      </c>
      <c r="AD624" s="5">
        <f t="shared" si="145"/>
        <v>-27</v>
      </c>
      <c r="AI624" s="83" t="b">
        <f t="shared" si="146"/>
        <v>1</v>
      </c>
      <c r="AJ624" s="83" t="b">
        <f t="shared" si="147"/>
        <v>1</v>
      </c>
      <c r="AK624" s="83" t="b">
        <f t="shared" si="148"/>
        <v>0</v>
      </c>
      <c r="BT624" s="12"/>
      <c r="CA624" s="108"/>
    </row>
    <row r="625" spans="1:79" ht="15" hidden="1" customHeight="1" x14ac:dyDescent="0.35">
      <c r="A625" s="91">
        <v>44202</v>
      </c>
      <c r="B625" s="88" t="s">
        <v>26</v>
      </c>
      <c r="C625" s="74" t="s">
        <v>225</v>
      </c>
      <c r="D625" s="74" t="s">
        <v>253</v>
      </c>
      <c r="E625" s="74">
        <v>232110</v>
      </c>
      <c r="F625" s="74" t="s">
        <v>280</v>
      </c>
      <c r="G625" s="74">
        <v>232802</v>
      </c>
      <c r="H625" s="74">
        <v>1</v>
      </c>
      <c r="I625" s="74" t="str">
        <f t="shared" si="139"/>
        <v>Matches old PSSE info</v>
      </c>
      <c r="J625" s="74"/>
      <c r="K625" s="72"/>
      <c r="L625" s="74">
        <v>275</v>
      </c>
      <c r="M625" s="74">
        <v>350</v>
      </c>
      <c r="N625" s="74">
        <v>403</v>
      </c>
      <c r="O625" s="74">
        <v>317</v>
      </c>
      <c r="P625" s="74">
        <v>394</v>
      </c>
      <c r="Q625" s="74">
        <v>453</v>
      </c>
      <c r="R625" s="1"/>
      <c r="S625" s="5">
        <v>273</v>
      </c>
      <c r="T625" s="5">
        <v>347</v>
      </c>
      <c r="U625" s="5">
        <v>373</v>
      </c>
      <c r="V625" s="5">
        <v>315</v>
      </c>
      <c r="W625" s="5">
        <v>389</v>
      </c>
      <c r="X625" s="5">
        <v>423</v>
      </c>
      <c r="Y625" s="80">
        <f t="shared" si="140"/>
        <v>-2</v>
      </c>
      <c r="Z625" s="5">
        <f t="shared" si="141"/>
        <v>-3</v>
      </c>
      <c r="AA625" s="5">
        <f t="shared" si="142"/>
        <v>-30</v>
      </c>
      <c r="AB625" s="5">
        <f t="shared" si="143"/>
        <v>-2</v>
      </c>
      <c r="AC625" s="5">
        <f t="shared" si="144"/>
        <v>-5</v>
      </c>
      <c r="AD625" s="5">
        <f t="shared" si="145"/>
        <v>-30</v>
      </c>
      <c r="AI625" s="83" t="b">
        <f t="shared" si="146"/>
        <v>1</v>
      </c>
      <c r="AJ625" s="83" t="b">
        <f t="shared" si="147"/>
        <v>1</v>
      </c>
      <c r="AK625" s="83" t="b">
        <f t="shared" si="148"/>
        <v>0</v>
      </c>
      <c r="BT625" s="12"/>
      <c r="CA625" s="108"/>
    </row>
    <row r="626" spans="1:79" ht="15" hidden="1" customHeight="1" x14ac:dyDescent="0.35">
      <c r="A626" s="87">
        <v>44202</v>
      </c>
      <c r="B626" s="88" t="s">
        <v>26</v>
      </c>
      <c r="C626" s="74" t="s">
        <v>226</v>
      </c>
      <c r="D626" s="74" t="s">
        <v>281</v>
      </c>
      <c r="E626" s="74">
        <v>232802</v>
      </c>
      <c r="F626" s="74" t="s">
        <v>195</v>
      </c>
      <c r="G626" s="74">
        <v>232109</v>
      </c>
      <c r="H626" s="74">
        <v>1</v>
      </c>
      <c r="I626" s="74" t="str">
        <f t="shared" si="139"/>
        <v>Matches old PSSE info</v>
      </c>
      <c r="J626" s="74"/>
      <c r="K626" s="72"/>
      <c r="L626" s="74">
        <v>275</v>
      </c>
      <c r="M626" s="74">
        <v>350</v>
      </c>
      <c r="N626" s="74">
        <v>403</v>
      </c>
      <c r="O626" s="74">
        <v>317</v>
      </c>
      <c r="P626" s="74">
        <v>394</v>
      </c>
      <c r="Q626" s="74">
        <v>453</v>
      </c>
      <c r="R626" s="1"/>
      <c r="S626" s="5">
        <v>273</v>
      </c>
      <c r="T626" s="5">
        <v>347</v>
      </c>
      <c r="U626" s="5">
        <v>373</v>
      </c>
      <c r="V626" s="5">
        <v>315</v>
      </c>
      <c r="W626" s="5">
        <v>391</v>
      </c>
      <c r="X626" s="5">
        <v>423</v>
      </c>
      <c r="Y626" s="80">
        <f t="shared" si="140"/>
        <v>-2</v>
      </c>
      <c r="Z626" s="5">
        <f t="shared" si="141"/>
        <v>-3</v>
      </c>
      <c r="AA626" s="5">
        <f t="shared" si="142"/>
        <v>-30</v>
      </c>
      <c r="AB626" s="5">
        <f t="shared" si="143"/>
        <v>-2</v>
      </c>
      <c r="AC626" s="5">
        <f t="shared" si="144"/>
        <v>-3</v>
      </c>
      <c r="AD626" s="5">
        <f t="shared" si="145"/>
        <v>-30</v>
      </c>
      <c r="AI626" s="83" t="b">
        <f t="shared" si="146"/>
        <v>1</v>
      </c>
      <c r="AJ626" s="83" t="b">
        <f t="shared" si="147"/>
        <v>1</v>
      </c>
      <c r="AK626" s="83" t="b">
        <f t="shared" si="148"/>
        <v>0</v>
      </c>
      <c r="BT626" s="12"/>
      <c r="CA626" s="108"/>
    </row>
    <row r="627" spans="1:79" ht="15" hidden="1" customHeight="1" x14ac:dyDescent="0.35">
      <c r="A627" s="91">
        <v>44202</v>
      </c>
      <c r="B627" s="88" t="s">
        <v>26</v>
      </c>
      <c r="C627" s="74" t="s">
        <v>227</v>
      </c>
      <c r="D627" s="74" t="s">
        <v>282</v>
      </c>
      <c r="E627" s="74">
        <v>232114</v>
      </c>
      <c r="F627" s="74" t="s">
        <v>183</v>
      </c>
      <c r="G627" s="74">
        <v>232118</v>
      </c>
      <c r="H627" s="74">
        <v>1</v>
      </c>
      <c r="I627" s="74" t="str">
        <f t="shared" si="139"/>
        <v>Matches old PSSE info</v>
      </c>
      <c r="J627" s="74"/>
      <c r="K627" s="72"/>
      <c r="L627" s="74">
        <v>242</v>
      </c>
      <c r="M627" s="74">
        <v>257</v>
      </c>
      <c r="N627" s="74">
        <v>296</v>
      </c>
      <c r="O627" s="74">
        <v>286</v>
      </c>
      <c r="P627" s="74">
        <v>286</v>
      </c>
      <c r="Q627" s="74">
        <v>300</v>
      </c>
      <c r="R627" s="1"/>
      <c r="S627" s="5">
        <v>183</v>
      </c>
      <c r="T627" s="5">
        <v>247</v>
      </c>
      <c r="U627" s="5">
        <v>284</v>
      </c>
      <c r="V627" s="5">
        <v>220</v>
      </c>
      <c r="W627" s="7">
        <v>286</v>
      </c>
      <c r="X627" s="49">
        <v>300</v>
      </c>
      <c r="Y627" s="80">
        <f t="shared" si="140"/>
        <v>-59</v>
      </c>
      <c r="Z627" s="5">
        <f t="shared" si="141"/>
        <v>-10</v>
      </c>
      <c r="AA627" s="5">
        <f t="shared" si="142"/>
        <v>-12</v>
      </c>
      <c r="AB627" s="5">
        <f t="shared" si="143"/>
        <v>-66</v>
      </c>
      <c r="AC627" s="7">
        <f t="shared" si="144"/>
        <v>0</v>
      </c>
      <c r="AD627" s="7">
        <f t="shared" si="145"/>
        <v>0</v>
      </c>
      <c r="AI627" s="83" t="b">
        <f t="shared" si="146"/>
        <v>1</v>
      </c>
      <c r="AJ627" s="83" t="b">
        <f t="shared" si="147"/>
        <v>1</v>
      </c>
      <c r="AK627" s="83" t="b">
        <f t="shared" si="148"/>
        <v>0</v>
      </c>
      <c r="BT627" s="12"/>
      <c r="CA627" s="108"/>
    </row>
    <row r="628" spans="1:79" ht="15" hidden="1" customHeight="1" x14ac:dyDescent="0.35">
      <c r="A628" s="91">
        <v>44202</v>
      </c>
      <c r="B628" s="88" t="s">
        <v>26</v>
      </c>
      <c r="C628" s="74" t="s">
        <v>228</v>
      </c>
      <c r="D628" s="74" t="s">
        <v>28</v>
      </c>
      <c r="E628" s="74">
        <v>232127</v>
      </c>
      <c r="F628" s="74" t="s">
        <v>279</v>
      </c>
      <c r="G628" s="74">
        <v>232128</v>
      </c>
      <c r="H628" s="74">
        <v>1</v>
      </c>
      <c r="I628" s="74" t="str">
        <f t="shared" si="139"/>
        <v>Matches old PSSE info</v>
      </c>
      <c r="J628" s="74"/>
      <c r="K628" s="72"/>
      <c r="L628" s="74">
        <v>158</v>
      </c>
      <c r="M628" s="74">
        <v>158</v>
      </c>
      <c r="N628" s="74">
        <v>182</v>
      </c>
      <c r="O628" s="74">
        <v>192</v>
      </c>
      <c r="P628" s="74">
        <v>202</v>
      </c>
      <c r="Q628" s="74">
        <v>233</v>
      </c>
      <c r="R628" s="1"/>
      <c r="S628" s="68">
        <v>171</v>
      </c>
      <c r="T628" s="68">
        <v>220</v>
      </c>
      <c r="U628" s="68">
        <v>231</v>
      </c>
      <c r="V628" s="68">
        <v>196</v>
      </c>
      <c r="W628" s="68">
        <v>220</v>
      </c>
      <c r="X628" s="5">
        <v>231</v>
      </c>
      <c r="Y628" s="56">
        <f t="shared" si="140"/>
        <v>13</v>
      </c>
      <c r="Z628" s="7">
        <f t="shared" si="141"/>
        <v>62</v>
      </c>
      <c r="AA628" s="7">
        <f t="shared" si="142"/>
        <v>49</v>
      </c>
      <c r="AB628" s="7">
        <f t="shared" si="143"/>
        <v>4</v>
      </c>
      <c r="AC628" s="7">
        <f t="shared" si="144"/>
        <v>18</v>
      </c>
      <c r="AD628" s="5">
        <f t="shared" si="145"/>
        <v>-2</v>
      </c>
      <c r="AI628" s="83" t="b">
        <f t="shared" si="146"/>
        <v>1</v>
      </c>
      <c r="AJ628" s="83" t="b">
        <f t="shared" si="147"/>
        <v>1</v>
      </c>
      <c r="AK628" s="83" t="b">
        <f t="shared" si="148"/>
        <v>0</v>
      </c>
      <c r="BT628" s="12"/>
      <c r="CA628" s="108"/>
    </row>
    <row r="629" spans="1:79" ht="15" hidden="1" customHeight="1" x14ac:dyDescent="0.35">
      <c r="A629" s="91">
        <v>44200</v>
      </c>
      <c r="B629" s="88" t="s">
        <v>26</v>
      </c>
      <c r="C629" s="74" t="s">
        <v>229</v>
      </c>
      <c r="D629" s="74" t="s">
        <v>275</v>
      </c>
      <c r="E629" s="74">
        <v>232102</v>
      </c>
      <c r="F629" s="74" t="s">
        <v>285</v>
      </c>
      <c r="G629" s="74">
        <v>232101</v>
      </c>
      <c r="H629" s="74">
        <v>1</v>
      </c>
      <c r="I629" s="74" t="str">
        <f t="shared" si="139"/>
        <v>Matches old PSSE info</v>
      </c>
      <c r="J629" s="74"/>
      <c r="K629" s="72"/>
      <c r="L629" s="74">
        <v>167</v>
      </c>
      <c r="M629" s="74">
        <v>241</v>
      </c>
      <c r="N629" s="74">
        <v>277</v>
      </c>
      <c r="O629" s="74">
        <v>231</v>
      </c>
      <c r="P629" s="74">
        <v>309</v>
      </c>
      <c r="Q629" s="74">
        <v>356</v>
      </c>
      <c r="R629" s="1"/>
      <c r="S629" s="7">
        <v>167</v>
      </c>
      <c r="T629" s="5">
        <v>240</v>
      </c>
      <c r="U629" s="5">
        <v>264</v>
      </c>
      <c r="V629" s="5">
        <v>230</v>
      </c>
      <c r="W629" s="5">
        <v>308</v>
      </c>
      <c r="X629" s="52">
        <v>337</v>
      </c>
      <c r="Y629" s="56">
        <f t="shared" si="140"/>
        <v>0</v>
      </c>
      <c r="Z629" s="5">
        <f t="shared" si="141"/>
        <v>-1</v>
      </c>
      <c r="AA629" s="5">
        <f t="shared" si="142"/>
        <v>-13</v>
      </c>
      <c r="AB629" s="5">
        <f t="shared" si="143"/>
        <v>-1</v>
      </c>
      <c r="AC629" s="5">
        <f t="shared" si="144"/>
        <v>-1</v>
      </c>
      <c r="AD629" s="5">
        <f t="shared" si="145"/>
        <v>-19</v>
      </c>
      <c r="AI629" s="83" t="b">
        <f t="shared" si="146"/>
        <v>1</v>
      </c>
      <c r="AJ629" s="83" t="b">
        <f t="shared" si="147"/>
        <v>1</v>
      </c>
      <c r="AK629" s="83" t="b">
        <f t="shared" si="148"/>
        <v>0</v>
      </c>
      <c r="BT629" s="12"/>
      <c r="CA629" s="108"/>
    </row>
    <row r="630" spans="1:79" ht="15" hidden="1" customHeight="1" x14ac:dyDescent="0.35">
      <c r="A630" s="87">
        <v>44224</v>
      </c>
      <c r="B630" s="88" t="s">
        <v>26</v>
      </c>
      <c r="C630" s="74" t="s">
        <v>381</v>
      </c>
      <c r="D630" s="74" t="s">
        <v>426</v>
      </c>
      <c r="E630" s="74">
        <v>232106</v>
      </c>
      <c r="F630" s="74" t="s">
        <v>427</v>
      </c>
      <c r="G630" s="74">
        <v>232107</v>
      </c>
      <c r="H630" s="74">
        <v>1</v>
      </c>
      <c r="I630" s="74" t="str">
        <f t="shared" si="139"/>
        <v>New Update</v>
      </c>
      <c r="J630" s="74"/>
      <c r="K630" s="72"/>
      <c r="L630" s="74">
        <v>273</v>
      </c>
      <c r="M630" s="74">
        <v>348</v>
      </c>
      <c r="N630" s="74">
        <v>400</v>
      </c>
      <c r="O630" s="74">
        <v>315</v>
      </c>
      <c r="P630" s="74">
        <v>392</v>
      </c>
      <c r="Q630" s="74">
        <v>451</v>
      </c>
      <c r="R630" s="1"/>
      <c r="S630" s="7">
        <v>273</v>
      </c>
      <c r="T630" s="7">
        <v>348</v>
      </c>
      <c r="U630" s="5">
        <v>375</v>
      </c>
      <c r="V630" s="7">
        <v>315</v>
      </c>
      <c r="W630" s="5">
        <v>389</v>
      </c>
      <c r="X630" s="52">
        <v>424</v>
      </c>
      <c r="Y630" s="56">
        <f t="shared" si="140"/>
        <v>0</v>
      </c>
      <c r="Z630" s="7">
        <f t="shared" si="141"/>
        <v>0</v>
      </c>
      <c r="AA630" s="5">
        <f t="shared" si="142"/>
        <v>-25</v>
      </c>
      <c r="AB630" s="7">
        <f t="shared" si="143"/>
        <v>0</v>
      </c>
      <c r="AC630" s="5">
        <f t="shared" si="144"/>
        <v>-3</v>
      </c>
      <c r="AD630" s="5">
        <f t="shared" si="145"/>
        <v>-27</v>
      </c>
      <c r="AI630" s="83" t="b">
        <f t="shared" si="146"/>
        <v>1</v>
      </c>
      <c r="AJ630" s="83" t="b">
        <f t="shared" si="147"/>
        <v>1</v>
      </c>
      <c r="AK630" s="83" t="b">
        <f t="shared" si="148"/>
        <v>0</v>
      </c>
      <c r="BT630" s="12"/>
      <c r="CA630" s="108"/>
    </row>
    <row r="631" spans="1:79" ht="15" hidden="1" customHeight="1" x14ac:dyDescent="0.35">
      <c r="A631" s="87">
        <v>44224</v>
      </c>
      <c r="B631" s="88" t="s">
        <v>26</v>
      </c>
      <c r="C631" s="74" t="s">
        <v>382</v>
      </c>
      <c r="D631" s="74" t="s">
        <v>428</v>
      </c>
      <c r="E631" s="74">
        <v>232104</v>
      </c>
      <c r="F631" s="74" t="s">
        <v>426</v>
      </c>
      <c r="G631" s="74">
        <v>232106</v>
      </c>
      <c r="H631" s="74">
        <v>1</v>
      </c>
      <c r="I631" s="74" t="str">
        <f t="shared" si="139"/>
        <v>New Update</v>
      </c>
      <c r="J631" s="74"/>
      <c r="K631" s="72"/>
      <c r="L631" s="74">
        <v>273</v>
      </c>
      <c r="M631" s="74">
        <v>348</v>
      </c>
      <c r="N631" s="74">
        <v>400</v>
      </c>
      <c r="O631" s="74">
        <v>315</v>
      </c>
      <c r="P631" s="74">
        <v>392</v>
      </c>
      <c r="Q631" s="74">
        <v>451</v>
      </c>
      <c r="R631" s="1"/>
      <c r="S631" s="7">
        <v>273</v>
      </c>
      <c r="T631" s="7">
        <v>348</v>
      </c>
      <c r="U631" s="5">
        <v>375</v>
      </c>
      <c r="V631" s="7">
        <v>315</v>
      </c>
      <c r="W631" s="7">
        <v>392</v>
      </c>
      <c r="X631" s="52">
        <v>424</v>
      </c>
      <c r="Y631" s="56">
        <f t="shared" si="140"/>
        <v>0</v>
      </c>
      <c r="Z631" s="7">
        <f t="shared" si="141"/>
        <v>0</v>
      </c>
      <c r="AA631" s="5">
        <f t="shared" si="142"/>
        <v>-25</v>
      </c>
      <c r="AB631" s="7">
        <f t="shared" si="143"/>
        <v>0</v>
      </c>
      <c r="AC631" s="7">
        <f t="shared" si="144"/>
        <v>0</v>
      </c>
      <c r="AD631" s="5">
        <f t="shared" si="145"/>
        <v>-27</v>
      </c>
      <c r="AI631" s="83" t="b">
        <f t="shared" si="146"/>
        <v>1</v>
      </c>
      <c r="AJ631" s="83" t="b">
        <f t="shared" si="147"/>
        <v>1</v>
      </c>
      <c r="AK631" s="83" t="b">
        <f t="shared" si="148"/>
        <v>0</v>
      </c>
      <c r="BT631" s="12"/>
      <c r="CA631" s="108"/>
    </row>
    <row r="632" spans="1:79" ht="15" hidden="1" customHeight="1" x14ac:dyDescent="0.35">
      <c r="A632" s="91">
        <v>44200</v>
      </c>
      <c r="B632" s="88" t="s">
        <v>26</v>
      </c>
      <c r="C632" s="74" t="s">
        <v>230</v>
      </c>
      <c r="D632" s="74" t="s">
        <v>189</v>
      </c>
      <c r="E632" s="74">
        <v>231124</v>
      </c>
      <c r="F632" s="74" t="s">
        <v>32</v>
      </c>
      <c r="G632" s="74">
        <v>231123</v>
      </c>
      <c r="H632" s="74">
        <v>1</v>
      </c>
      <c r="I632" s="74" t="str">
        <f t="shared" si="139"/>
        <v>Matches old PSSE info</v>
      </c>
      <c r="J632" s="74"/>
      <c r="K632" s="72"/>
      <c r="L632" s="74">
        <v>390</v>
      </c>
      <c r="M632" s="74">
        <v>482</v>
      </c>
      <c r="N632" s="74">
        <v>555</v>
      </c>
      <c r="O632" s="74">
        <v>449</v>
      </c>
      <c r="P632" s="74">
        <v>543</v>
      </c>
      <c r="Q632" s="74">
        <v>602</v>
      </c>
      <c r="R632" s="1"/>
      <c r="S632" s="5">
        <v>192</v>
      </c>
      <c r="T632" s="5">
        <v>271</v>
      </c>
      <c r="U632" s="5">
        <v>312</v>
      </c>
      <c r="V632" s="5">
        <v>231</v>
      </c>
      <c r="W632" s="5">
        <v>317</v>
      </c>
      <c r="X632" s="5">
        <v>365</v>
      </c>
      <c r="Y632" s="80">
        <f t="shared" si="140"/>
        <v>-198</v>
      </c>
      <c r="Z632" s="5">
        <f t="shared" si="141"/>
        <v>-211</v>
      </c>
      <c r="AA632" s="5">
        <f t="shared" si="142"/>
        <v>-243</v>
      </c>
      <c r="AB632" s="5">
        <f t="shared" si="143"/>
        <v>-218</v>
      </c>
      <c r="AC632" s="5">
        <f t="shared" si="144"/>
        <v>-226</v>
      </c>
      <c r="AD632" s="5">
        <f t="shared" si="145"/>
        <v>-237</v>
      </c>
      <c r="AI632" s="83" t="b">
        <f t="shared" si="146"/>
        <v>1</v>
      </c>
      <c r="AJ632" s="83" t="b">
        <f t="shared" si="147"/>
        <v>1</v>
      </c>
      <c r="AK632" s="83" t="b">
        <f t="shared" si="148"/>
        <v>0</v>
      </c>
      <c r="BT632" s="12"/>
      <c r="CA632" s="108"/>
    </row>
    <row r="633" spans="1:79" ht="15" hidden="1" customHeight="1" x14ac:dyDescent="0.35">
      <c r="A633" s="91">
        <v>44200</v>
      </c>
      <c r="B633" s="88" t="s">
        <v>26</v>
      </c>
      <c r="C633" s="74" t="s">
        <v>231</v>
      </c>
      <c r="D633" s="74" t="s">
        <v>158</v>
      </c>
      <c r="E633" s="74">
        <v>231118</v>
      </c>
      <c r="F633" s="74" t="s">
        <v>289</v>
      </c>
      <c r="G633" s="74">
        <v>231814</v>
      </c>
      <c r="H633" s="74">
        <v>1</v>
      </c>
      <c r="I633" s="74" t="str">
        <f t="shared" si="139"/>
        <v>Matches old PSSE info</v>
      </c>
      <c r="J633" s="74"/>
      <c r="K633" s="72"/>
      <c r="L633" s="74">
        <v>275</v>
      </c>
      <c r="M633" s="74">
        <v>350</v>
      </c>
      <c r="N633" s="74">
        <v>403</v>
      </c>
      <c r="O633" s="74">
        <v>317</v>
      </c>
      <c r="P633" s="74">
        <v>394</v>
      </c>
      <c r="Q633" s="74">
        <v>453</v>
      </c>
      <c r="R633" s="1"/>
      <c r="S633" s="5">
        <v>272</v>
      </c>
      <c r="T633" s="5">
        <v>347</v>
      </c>
      <c r="U633" s="5">
        <v>373</v>
      </c>
      <c r="V633" s="5">
        <v>314</v>
      </c>
      <c r="W633" s="5">
        <v>389</v>
      </c>
      <c r="X633" s="5">
        <v>422</v>
      </c>
      <c r="Y633" s="80">
        <f t="shared" si="140"/>
        <v>-3</v>
      </c>
      <c r="Z633" s="5">
        <f t="shared" si="141"/>
        <v>-3</v>
      </c>
      <c r="AA633" s="5">
        <f t="shared" si="142"/>
        <v>-30</v>
      </c>
      <c r="AB633" s="5">
        <f t="shared" si="143"/>
        <v>-3</v>
      </c>
      <c r="AC633" s="5">
        <f t="shared" si="144"/>
        <v>-5</v>
      </c>
      <c r="AD633" s="5">
        <f t="shared" si="145"/>
        <v>-31</v>
      </c>
      <c r="AI633" s="83" t="b">
        <f t="shared" si="146"/>
        <v>1</v>
      </c>
      <c r="AJ633" s="83" t="b">
        <f t="shared" si="147"/>
        <v>1</v>
      </c>
      <c r="AK633" s="83" t="b">
        <f t="shared" si="148"/>
        <v>0</v>
      </c>
      <c r="BT633" s="12"/>
      <c r="CA633" s="108"/>
    </row>
    <row r="634" spans="1:79" ht="15" hidden="1" customHeight="1" x14ac:dyDescent="0.35">
      <c r="A634" s="91">
        <v>44200</v>
      </c>
      <c r="B634" s="88" t="s">
        <v>26</v>
      </c>
      <c r="C634" s="74" t="s">
        <v>232</v>
      </c>
      <c r="D634" s="74" t="s">
        <v>289</v>
      </c>
      <c r="E634" s="74">
        <v>231814</v>
      </c>
      <c r="F634" s="74" t="s">
        <v>290</v>
      </c>
      <c r="G634" s="74">
        <v>231121</v>
      </c>
      <c r="H634" s="74">
        <v>1</v>
      </c>
      <c r="I634" s="74" t="str">
        <f t="shared" si="139"/>
        <v>Matches old PSSE info</v>
      </c>
      <c r="J634" s="74"/>
      <c r="K634" s="72"/>
      <c r="L634" s="74">
        <v>275</v>
      </c>
      <c r="M634" s="74">
        <v>350</v>
      </c>
      <c r="N634" s="74">
        <v>403</v>
      </c>
      <c r="O634" s="74">
        <v>317</v>
      </c>
      <c r="P634" s="74">
        <v>394</v>
      </c>
      <c r="Q634" s="74">
        <v>453</v>
      </c>
      <c r="R634" s="1"/>
      <c r="S634" s="5">
        <v>272</v>
      </c>
      <c r="T634" s="5">
        <v>347</v>
      </c>
      <c r="U634" s="5">
        <v>373</v>
      </c>
      <c r="V634" s="5">
        <v>314</v>
      </c>
      <c r="W634" s="5">
        <v>389</v>
      </c>
      <c r="X634" s="52">
        <v>422</v>
      </c>
      <c r="Y634" s="80">
        <f t="shared" si="140"/>
        <v>-3</v>
      </c>
      <c r="Z634" s="5">
        <f t="shared" si="141"/>
        <v>-3</v>
      </c>
      <c r="AA634" s="5">
        <f t="shared" si="142"/>
        <v>-30</v>
      </c>
      <c r="AB634" s="5">
        <f t="shared" si="143"/>
        <v>-3</v>
      </c>
      <c r="AC634" s="5">
        <f t="shared" si="144"/>
        <v>-5</v>
      </c>
      <c r="AD634" s="5">
        <f t="shared" si="145"/>
        <v>-31</v>
      </c>
      <c r="AI634" s="83" t="b">
        <f t="shared" si="146"/>
        <v>1</v>
      </c>
      <c r="AJ634" s="83" t="b">
        <f t="shared" si="147"/>
        <v>1</v>
      </c>
      <c r="AK634" s="83" t="b">
        <f t="shared" si="148"/>
        <v>0</v>
      </c>
      <c r="BT634" s="12"/>
      <c r="CA634" s="108"/>
    </row>
    <row r="635" spans="1:79" ht="15" hidden="1" customHeight="1" x14ac:dyDescent="0.35">
      <c r="A635" s="91">
        <v>44200</v>
      </c>
      <c r="B635" s="88" t="s">
        <v>26</v>
      </c>
      <c r="C635" s="74" t="s">
        <v>233</v>
      </c>
      <c r="D635" s="74" t="s">
        <v>290</v>
      </c>
      <c r="E635" s="74">
        <v>231121</v>
      </c>
      <c r="F635" s="74" t="s">
        <v>191</v>
      </c>
      <c r="G635" s="74">
        <v>231127</v>
      </c>
      <c r="H635" s="74">
        <v>1</v>
      </c>
      <c r="I635" s="74" t="str">
        <f t="shared" si="139"/>
        <v>Matches old PSSE info</v>
      </c>
      <c r="J635" s="74"/>
      <c r="K635" s="72"/>
      <c r="L635" s="74">
        <v>273</v>
      </c>
      <c r="M635" s="74">
        <v>348</v>
      </c>
      <c r="N635" s="74">
        <v>375</v>
      </c>
      <c r="O635" s="74">
        <v>315</v>
      </c>
      <c r="P635" s="74">
        <v>389</v>
      </c>
      <c r="Q635" s="74">
        <v>424</v>
      </c>
      <c r="R635" s="1"/>
      <c r="S635" s="5">
        <v>272</v>
      </c>
      <c r="T635" s="5">
        <v>347</v>
      </c>
      <c r="U635" s="5">
        <v>373</v>
      </c>
      <c r="V635" s="5">
        <v>314</v>
      </c>
      <c r="W635" s="7">
        <v>389</v>
      </c>
      <c r="X635" s="52">
        <v>422</v>
      </c>
      <c r="Y635" s="80">
        <f t="shared" si="140"/>
        <v>-1</v>
      </c>
      <c r="Z635" s="5">
        <f t="shared" si="141"/>
        <v>-1</v>
      </c>
      <c r="AA635" s="5">
        <f t="shared" si="142"/>
        <v>-2</v>
      </c>
      <c r="AB635" s="5">
        <f t="shared" si="143"/>
        <v>-1</v>
      </c>
      <c r="AC635" s="7">
        <f t="shared" si="144"/>
        <v>0</v>
      </c>
      <c r="AD635" s="5">
        <f t="shared" si="145"/>
        <v>-2</v>
      </c>
      <c r="AI635" s="83" t="b">
        <f t="shared" si="146"/>
        <v>1</v>
      </c>
      <c r="AJ635" s="83" t="b">
        <f t="shared" si="147"/>
        <v>1</v>
      </c>
      <c r="AK635" s="83" t="b">
        <f t="shared" si="148"/>
        <v>0</v>
      </c>
      <c r="BT635" s="12"/>
      <c r="CA635" s="108"/>
    </row>
    <row r="636" spans="1:79" ht="15" hidden="1" customHeight="1" x14ac:dyDescent="0.35">
      <c r="A636" s="91">
        <v>44200</v>
      </c>
      <c r="B636" s="88" t="s">
        <v>26</v>
      </c>
      <c r="C636" s="74" t="s">
        <v>234</v>
      </c>
      <c r="D636" s="74" t="s">
        <v>194</v>
      </c>
      <c r="E636" s="74">
        <v>231112</v>
      </c>
      <c r="F636" s="74" t="s">
        <v>158</v>
      </c>
      <c r="G636" s="74">
        <v>231118</v>
      </c>
      <c r="H636" s="74">
        <v>1</v>
      </c>
      <c r="I636" s="74" t="str">
        <f t="shared" si="139"/>
        <v>Matches old PSSE info</v>
      </c>
      <c r="J636" s="74"/>
      <c r="K636" s="72"/>
      <c r="L636" s="74">
        <v>273</v>
      </c>
      <c r="M636" s="74">
        <v>346</v>
      </c>
      <c r="N636" s="74">
        <v>398</v>
      </c>
      <c r="O636" s="74">
        <v>314</v>
      </c>
      <c r="P636" s="74">
        <v>390</v>
      </c>
      <c r="Q636" s="74">
        <v>449</v>
      </c>
      <c r="R636" s="1"/>
      <c r="S636" s="7">
        <v>273</v>
      </c>
      <c r="T636" s="68">
        <v>347</v>
      </c>
      <c r="U636" s="5">
        <v>377</v>
      </c>
      <c r="V636" s="5">
        <v>312</v>
      </c>
      <c r="W636" s="5">
        <v>389</v>
      </c>
      <c r="X636" s="52">
        <v>427</v>
      </c>
      <c r="Y636" s="56">
        <f t="shared" si="140"/>
        <v>0</v>
      </c>
      <c r="Z636" s="7">
        <f t="shared" si="141"/>
        <v>1</v>
      </c>
      <c r="AA636" s="5">
        <f t="shared" si="142"/>
        <v>-21</v>
      </c>
      <c r="AB636" s="5">
        <f t="shared" si="143"/>
        <v>-2</v>
      </c>
      <c r="AC636" s="5">
        <f t="shared" si="144"/>
        <v>-1</v>
      </c>
      <c r="AD636" s="5">
        <f t="shared" si="145"/>
        <v>-22</v>
      </c>
      <c r="AI636" s="83" t="b">
        <f t="shared" si="146"/>
        <v>1</v>
      </c>
      <c r="AJ636" s="83" t="b">
        <f t="shared" si="147"/>
        <v>1</v>
      </c>
      <c r="AK636" s="83" t="b">
        <f t="shared" si="148"/>
        <v>0</v>
      </c>
      <c r="BT636" s="12"/>
      <c r="CA636" s="108"/>
    </row>
    <row r="637" spans="1:79" ht="15" hidden="1" customHeight="1" x14ac:dyDescent="0.35">
      <c r="A637" s="91">
        <v>44200</v>
      </c>
      <c r="B637" s="88" t="s">
        <v>26</v>
      </c>
      <c r="C637" s="74" t="s">
        <v>235</v>
      </c>
      <c r="D637" s="74" t="s">
        <v>32</v>
      </c>
      <c r="E637" s="74">
        <v>231123</v>
      </c>
      <c r="F637" s="74" t="s">
        <v>196</v>
      </c>
      <c r="G637" s="74">
        <v>231125</v>
      </c>
      <c r="H637" s="74">
        <v>1</v>
      </c>
      <c r="I637" s="74" t="str">
        <f t="shared" si="139"/>
        <v>Matches old PSSE info</v>
      </c>
      <c r="J637" s="74"/>
      <c r="K637" s="72"/>
      <c r="L637" s="74">
        <v>275</v>
      </c>
      <c r="M637" s="74">
        <v>350</v>
      </c>
      <c r="N637" s="74">
        <v>403</v>
      </c>
      <c r="O637" s="74">
        <v>317</v>
      </c>
      <c r="P637" s="74">
        <v>394</v>
      </c>
      <c r="Q637" s="74">
        <v>453</v>
      </c>
      <c r="R637" s="1"/>
      <c r="S637" s="5">
        <v>189</v>
      </c>
      <c r="T637" s="5">
        <v>267</v>
      </c>
      <c r="U637" s="5">
        <v>307</v>
      </c>
      <c r="V637" s="5">
        <v>227</v>
      </c>
      <c r="W637" s="5">
        <v>312</v>
      </c>
      <c r="X637" s="52">
        <v>359</v>
      </c>
      <c r="Y637" s="80">
        <f t="shared" si="140"/>
        <v>-86</v>
      </c>
      <c r="Z637" s="5">
        <f t="shared" si="141"/>
        <v>-83</v>
      </c>
      <c r="AA637" s="5">
        <f t="shared" si="142"/>
        <v>-96</v>
      </c>
      <c r="AB637" s="5">
        <f t="shared" si="143"/>
        <v>-90</v>
      </c>
      <c r="AC637" s="5">
        <f t="shared" si="144"/>
        <v>-82</v>
      </c>
      <c r="AD637" s="5">
        <f t="shared" si="145"/>
        <v>-94</v>
      </c>
      <c r="AI637" s="83" t="b">
        <f t="shared" si="146"/>
        <v>1</v>
      </c>
      <c r="AJ637" s="83" t="b">
        <f t="shared" si="147"/>
        <v>1</v>
      </c>
      <c r="AK637" s="83" t="b">
        <f t="shared" si="148"/>
        <v>0</v>
      </c>
      <c r="BT637" s="12"/>
      <c r="CA637" s="108"/>
    </row>
    <row r="638" spans="1:79" ht="15" hidden="1" customHeight="1" x14ac:dyDescent="0.35">
      <c r="A638" s="91">
        <v>44200</v>
      </c>
      <c r="B638" s="88" t="s">
        <v>26</v>
      </c>
      <c r="C638" s="74" t="s">
        <v>236</v>
      </c>
      <c r="D638" s="74" t="s">
        <v>33</v>
      </c>
      <c r="E638" s="74">
        <v>231126</v>
      </c>
      <c r="F638" s="74" t="s">
        <v>291</v>
      </c>
      <c r="G638" s="74">
        <v>231128</v>
      </c>
      <c r="H638" s="74">
        <v>1</v>
      </c>
      <c r="I638" s="74" t="str">
        <f t="shared" si="139"/>
        <v>Matches old PSSE info</v>
      </c>
      <c r="J638" s="74"/>
      <c r="K638" s="72"/>
      <c r="L638" s="74">
        <v>273</v>
      </c>
      <c r="M638" s="74">
        <v>348</v>
      </c>
      <c r="N638" s="74">
        <v>400</v>
      </c>
      <c r="O638" s="74">
        <v>315</v>
      </c>
      <c r="P638" s="74">
        <v>392</v>
      </c>
      <c r="Q638" s="74">
        <v>451</v>
      </c>
      <c r="R638" s="1"/>
      <c r="S638" s="7">
        <v>273</v>
      </c>
      <c r="T638" s="7">
        <v>348</v>
      </c>
      <c r="U638" s="5">
        <v>375</v>
      </c>
      <c r="V638" s="7">
        <v>315</v>
      </c>
      <c r="W638" s="5">
        <v>389</v>
      </c>
      <c r="X638" s="52">
        <v>424</v>
      </c>
      <c r="Y638" s="56">
        <f t="shared" si="140"/>
        <v>0</v>
      </c>
      <c r="Z638" s="7">
        <f t="shared" si="141"/>
        <v>0</v>
      </c>
      <c r="AA638" s="5">
        <f t="shared" si="142"/>
        <v>-25</v>
      </c>
      <c r="AB638" s="7">
        <f t="shared" si="143"/>
        <v>0</v>
      </c>
      <c r="AC638" s="5">
        <f t="shared" si="144"/>
        <v>-3</v>
      </c>
      <c r="AD638" s="5">
        <f t="shared" si="145"/>
        <v>-27</v>
      </c>
      <c r="AI638" s="83" t="b">
        <f t="shared" si="146"/>
        <v>1</v>
      </c>
      <c r="AJ638" s="83" t="b">
        <f t="shared" si="147"/>
        <v>1</v>
      </c>
      <c r="AK638" s="83" t="b">
        <f t="shared" si="148"/>
        <v>0</v>
      </c>
      <c r="BT638" s="12"/>
      <c r="CA638" s="108"/>
    </row>
    <row r="639" spans="1:79" ht="15" hidden="1" customHeight="1" x14ac:dyDescent="0.35">
      <c r="A639" s="91">
        <v>44200</v>
      </c>
      <c r="B639" s="88" t="s">
        <v>26</v>
      </c>
      <c r="C639" s="74" t="s">
        <v>237</v>
      </c>
      <c r="D639" s="74" t="s">
        <v>292</v>
      </c>
      <c r="E639" s="74">
        <v>231122</v>
      </c>
      <c r="F639" s="74" t="s">
        <v>32</v>
      </c>
      <c r="G639" s="74">
        <v>231123</v>
      </c>
      <c r="H639" s="74">
        <v>1</v>
      </c>
      <c r="I639" s="74" t="str">
        <f t="shared" si="139"/>
        <v>Matches old PSSE info</v>
      </c>
      <c r="J639" s="74"/>
      <c r="K639" s="72"/>
      <c r="L639" s="74">
        <v>390</v>
      </c>
      <c r="M639" s="74">
        <v>482</v>
      </c>
      <c r="N639" s="74">
        <v>555</v>
      </c>
      <c r="O639" s="74">
        <v>449</v>
      </c>
      <c r="P639" s="74">
        <v>543</v>
      </c>
      <c r="Q639" s="74">
        <v>625</v>
      </c>
      <c r="R639" s="1"/>
      <c r="S639" s="5">
        <v>189</v>
      </c>
      <c r="T639" s="5">
        <v>267</v>
      </c>
      <c r="U639" s="5">
        <v>307</v>
      </c>
      <c r="V639" s="5">
        <v>227</v>
      </c>
      <c r="W639" s="5">
        <v>312</v>
      </c>
      <c r="X639" s="52">
        <v>359</v>
      </c>
      <c r="Y639" s="80">
        <f t="shared" si="140"/>
        <v>-201</v>
      </c>
      <c r="Z639" s="5">
        <f t="shared" si="141"/>
        <v>-215</v>
      </c>
      <c r="AA639" s="5">
        <f t="shared" si="142"/>
        <v>-248</v>
      </c>
      <c r="AB639" s="5">
        <f t="shared" si="143"/>
        <v>-222</v>
      </c>
      <c r="AC639" s="5">
        <f t="shared" si="144"/>
        <v>-231</v>
      </c>
      <c r="AD639" s="5">
        <f t="shared" si="145"/>
        <v>-266</v>
      </c>
      <c r="AI639" s="83" t="b">
        <f t="shared" si="146"/>
        <v>1</v>
      </c>
      <c r="AJ639" s="83" t="b">
        <f t="shared" si="147"/>
        <v>1</v>
      </c>
      <c r="AK639" s="83" t="b">
        <f t="shared" si="148"/>
        <v>0</v>
      </c>
      <c r="BT639" s="12"/>
      <c r="CA639" s="108"/>
    </row>
    <row r="640" spans="1:79" ht="15" hidden="1" customHeight="1" x14ac:dyDescent="0.35">
      <c r="A640" s="91">
        <v>44200</v>
      </c>
      <c r="B640" s="88" t="s">
        <v>26</v>
      </c>
      <c r="C640" s="74" t="s">
        <v>238</v>
      </c>
      <c r="D640" s="74" t="s">
        <v>293</v>
      </c>
      <c r="E640" s="74">
        <v>231103</v>
      </c>
      <c r="F640" s="74" t="s">
        <v>287</v>
      </c>
      <c r="G640" s="74">
        <v>231109</v>
      </c>
      <c r="H640" s="74">
        <v>1</v>
      </c>
      <c r="I640" s="74" t="str">
        <f t="shared" si="139"/>
        <v>Matches old PSSE info</v>
      </c>
      <c r="J640" s="74"/>
      <c r="K640" s="72"/>
      <c r="L640" s="74">
        <v>298</v>
      </c>
      <c r="M640" s="74">
        <v>372</v>
      </c>
      <c r="N640" s="74">
        <v>428</v>
      </c>
      <c r="O640" s="74">
        <v>357</v>
      </c>
      <c r="P640" s="74">
        <v>421</v>
      </c>
      <c r="Q640" s="74">
        <v>481</v>
      </c>
      <c r="R640" s="1"/>
      <c r="S640" s="5">
        <v>203</v>
      </c>
      <c r="T640" s="5">
        <v>277</v>
      </c>
      <c r="U640" s="5">
        <v>301</v>
      </c>
      <c r="V640" s="5">
        <v>258</v>
      </c>
      <c r="W640" s="5">
        <v>335</v>
      </c>
      <c r="X640" s="52">
        <v>366</v>
      </c>
      <c r="Y640" s="80">
        <f t="shared" si="140"/>
        <v>-95</v>
      </c>
      <c r="Z640" s="5">
        <f t="shared" si="141"/>
        <v>-95</v>
      </c>
      <c r="AA640" s="5">
        <f t="shared" si="142"/>
        <v>-127</v>
      </c>
      <c r="AB640" s="5">
        <f t="shared" si="143"/>
        <v>-99</v>
      </c>
      <c r="AC640" s="5">
        <f t="shared" si="144"/>
        <v>-86</v>
      </c>
      <c r="AD640" s="5">
        <f t="shared" si="145"/>
        <v>-115</v>
      </c>
      <c r="AI640" s="83" t="b">
        <f t="shared" si="146"/>
        <v>1</v>
      </c>
      <c r="AJ640" s="83" t="b">
        <f t="shared" si="147"/>
        <v>1</v>
      </c>
      <c r="AK640" s="83" t="b">
        <f t="shared" si="148"/>
        <v>0</v>
      </c>
      <c r="BT640" s="12"/>
      <c r="CA640" s="108"/>
    </row>
    <row r="641" spans="1:79" ht="15" hidden="1" customHeight="1" x14ac:dyDescent="0.35">
      <c r="A641" s="91">
        <v>44200</v>
      </c>
      <c r="B641" s="88" t="s">
        <v>26</v>
      </c>
      <c r="C641" s="74" t="s">
        <v>239</v>
      </c>
      <c r="D641" s="74" t="s">
        <v>293</v>
      </c>
      <c r="E641" s="74">
        <v>231103</v>
      </c>
      <c r="F641" s="74" t="s">
        <v>294</v>
      </c>
      <c r="G641" s="74">
        <v>231105</v>
      </c>
      <c r="H641" s="74">
        <v>1</v>
      </c>
      <c r="I641" s="74" t="str">
        <f t="shared" si="139"/>
        <v>Matches old PSSE info</v>
      </c>
      <c r="J641" s="74"/>
      <c r="K641" s="72"/>
      <c r="L641" s="74">
        <v>243</v>
      </c>
      <c r="M641" s="74">
        <v>322</v>
      </c>
      <c r="N641" s="74">
        <v>370</v>
      </c>
      <c r="O641" s="74">
        <v>292</v>
      </c>
      <c r="P641" s="74">
        <v>376</v>
      </c>
      <c r="Q641" s="74">
        <v>432</v>
      </c>
      <c r="R641" s="1"/>
      <c r="S641" s="7">
        <v>243</v>
      </c>
      <c r="T641" s="5">
        <v>321</v>
      </c>
      <c r="U641" s="7">
        <v>370</v>
      </c>
      <c r="V641" s="7">
        <v>292</v>
      </c>
      <c r="W641" s="5">
        <v>375</v>
      </c>
      <c r="X641" s="7">
        <v>432</v>
      </c>
      <c r="Y641" s="56">
        <f t="shared" si="140"/>
        <v>0</v>
      </c>
      <c r="Z641" s="5">
        <f t="shared" si="141"/>
        <v>-1</v>
      </c>
      <c r="AA641" s="7">
        <f t="shared" si="142"/>
        <v>0</v>
      </c>
      <c r="AB641" s="7">
        <f t="shared" si="143"/>
        <v>0</v>
      </c>
      <c r="AC641" s="5">
        <f t="shared" si="144"/>
        <v>-1</v>
      </c>
      <c r="AD641" s="7">
        <f t="shared" si="145"/>
        <v>0</v>
      </c>
      <c r="AI641" s="83" t="b">
        <f t="shared" si="146"/>
        <v>1</v>
      </c>
      <c r="AJ641" s="83" t="b">
        <f t="shared" si="147"/>
        <v>1</v>
      </c>
      <c r="AK641" s="83" t="b">
        <f t="shared" si="148"/>
        <v>0</v>
      </c>
      <c r="BT641" s="12"/>
      <c r="CA641" s="108"/>
    </row>
    <row r="642" spans="1:79" ht="15" hidden="1" customHeight="1" x14ac:dyDescent="0.35">
      <c r="A642" s="87">
        <v>44201</v>
      </c>
      <c r="B642" s="88" t="s">
        <v>26</v>
      </c>
      <c r="C642" s="74" t="s">
        <v>240</v>
      </c>
      <c r="D642" s="74" t="s">
        <v>297</v>
      </c>
      <c r="E642" s="74">
        <v>231106</v>
      </c>
      <c r="F642" s="74" t="s">
        <v>286</v>
      </c>
      <c r="G642" s="74">
        <v>231107</v>
      </c>
      <c r="H642" s="74">
        <v>1</v>
      </c>
      <c r="I642" s="74" t="str">
        <f t="shared" si="139"/>
        <v>Matches old PSSE info</v>
      </c>
      <c r="J642" s="74"/>
      <c r="K642" s="72"/>
      <c r="L642" s="74">
        <v>260</v>
      </c>
      <c r="M642" s="74">
        <v>308</v>
      </c>
      <c r="N642" s="74">
        <v>354</v>
      </c>
      <c r="O642" s="74">
        <v>260</v>
      </c>
      <c r="P642" s="74">
        <v>308</v>
      </c>
      <c r="Q642" s="74">
        <v>354</v>
      </c>
      <c r="R642" s="1"/>
      <c r="S642" s="5">
        <v>249</v>
      </c>
      <c r="T642" s="7">
        <v>308</v>
      </c>
      <c r="U642" s="5">
        <v>318</v>
      </c>
      <c r="V642" s="68">
        <v>271</v>
      </c>
      <c r="W642" s="68">
        <v>323</v>
      </c>
      <c r="X642" s="5">
        <v>333</v>
      </c>
      <c r="Y642" s="80">
        <f t="shared" si="140"/>
        <v>-11</v>
      </c>
      <c r="Z642" s="7">
        <f t="shared" si="141"/>
        <v>0</v>
      </c>
      <c r="AA642" s="5">
        <f t="shared" si="142"/>
        <v>-36</v>
      </c>
      <c r="AB642" s="7">
        <f t="shared" si="143"/>
        <v>11</v>
      </c>
      <c r="AC642" s="7">
        <f t="shared" si="144"/>
        <v>15</v>
      </c>
      <c r="AD642" s="5">
        <f t="shared" si="145"/>
        <v>-21</v>
      </c>
      <c r="AI642" s="83" t="b">
        <f t="shared" si="146"/>
        <v>1</v>
      </c>
      <c r="AJ642" s="83" t="b">
        <f t="shared" si="147"/>
        <v>1</v>
      </c>
      <c r="AK642" s="83" t="b">
        <f t="shared" si="148"/>
        <v>0</v>
      </c>
      <c r="BT642" s="12"/>
      <c r="CA642" s="108"/>
    </row>
    <row r="643" spans="1:79" ht="15" hidden="1" customHeight="1" x14ac:dyDescent="0.35">
      <c r="A643" s="87">
        <v>44201</v>
      </c>
      <c r="B643" s="88" t="s">
        <v>26</v>
      </c>
      <c r="C643" s="74" t="s">
        <v>241</v>
      </c>
      <c r="D643" s="74" t="s">
        <v>297</v>
      </c>
      <c r="E643" s="74">
        <v>231106</v>
      </c>
      <c r="F643" s="74" t="s">
        <v>293</v>
      </c>
      <c r="G643" s="74">
        <v>231103</v>
      </c>
      <c r="H643" s="74">
        <v>1</v>
      </c>
      <c r="I643" s="74" t="str">
        <f t="shared" si="139"/>
        <v>Matches old PSSE info</v>
      </c>
      <c r="J643" s="74"/>
      <c r="K643" s="72"/>
      <c r="L643" s="74">
        <v>273</v>
      </c>
      <c r="M643" s="74">
        <v>335</v>
      </c>
      <c r="N643" s="74">
        <v>385</v>
      </c>
      <c r="O643" s="74">
        <v>315</v>
      </c>
      <c r="P643" s="74">
        <v>381</v>
      </c>
      <c r="Q643" s="74">
        <v>438</v>
      </c>
      <c r="R643" s="1"/>
      <c r="S643" s="5">
        <v>272</v>
      </c>
      <c r="T643" s="68">
        <v>347</v>
      </c>
      <c r="U643" s="5">
        <v>373</v>
      </c>
      <c r="V643" s="5">
        <v>314</v>
      </c>
      <c r="W643" s="68">
        <v>389</v>
      </c>
      <c r="X643" s="52">
        <v>422</v>
      </c>
      <c r="Y643" s="80">
        <f t="shared" si="140"/>
        <v>-1</v>
      </c>
      <c r="Z643" s="7">
        <f t="shared" si="141"/>
        <v>12</v>
      </c>
      <c r="AA643" s="5">
        <f t="shared" si="142"/>
        <v>-12</v>
      </c>
      <c r="AB643" s="5">
        <f t="shared" si="143"/>
        <v>-1</v>
      </c>
      <c r="AC643" s="7">
        <f t="shared" si="144"/>
        <v>8</v>
      </c>
      <c r="AD643" s="5">
        <f t="shared" si="145"/>
        <v>-16</v>
      </c>
      <c r="AI643" s="83" t="b">
        <f t="shared" si="146"/>
        <v>1</v>
      </c>
      <c r="AJ643" s="83" t="b">
        <f t="shared" si="147"/>
        <v>1</v>
      </c>
      <c r="AK643" s="83" t="b">
        <f t="shared" si="148"/>
        <v>0</v>
      </c>
      <c r="BT643" s="12"/>
      <c r="CA643" s="108"/>
    </row>
    <row r="644" spans="1:79" ht="15" hidden="1" customHeight="1" x14ac:dyDescent="0.35">
      <c r="A644" s="87">
        <v>44224</v>
      </c>
      <c r="B644" s="88" t="s">
        <v>26</v>
      </c>
      <c r="C644" s="74" t="s">
        <v>379</v>
      </c>
      <c r="D644" s="74" t="s">
        <v>424</v>
      </c>
      <c r="E644" s="74">
        <v>231007</v>
      </c>
      <c r="F644" s="74" t="s">
        <v>425</v>
      </c>
      <c r="G644" s="74">
        <v>231130</v>
      </c>
      <c r="H644" s="74">
        <v>1</v>
      </c>
      <c r="I644" s="74" t="str">
        <f t="shared" si="139"/>
        <v>New Update</v>
      </c>
      <c r="J644" s="74"/>
      <c r="K644" s="72"/>
      <c r="L644" s="74">
        <v>395</v>
      </c>
      <c r="M644" s="74">
        <v>504</v>
      </c>
      <c r="N644" s="74">
        <v>579</v>
      </c>
      <c r="O644" s="74">
        <v>445</v>
      </c>
      <c r="P644" s="74">
        <v>504</v>
      </c>
      <c r="Q644" s="74">
        <v>579</v>
      </c>
      <c r="R644" s="1"/>
      <c r="S644" s="68">
        <v>433</v>
      </c>
      <c r="T644" s="5">
        <v>468</v>
      </c>
      <c r="U644" s="5">
        <v>538</v>
      </c>
      <c r="V644" s="68">
        <v>488</v>
      </c>
      <c r="W644" s="7">
        <v>504</v>
      </c>
      <c r="X644" s="49">
        <v>579</v>
      </c>
      <c r="Y644" s="56">
        <f t="shared" si="140"/>
        <v>38</v>
      </c>
      <c r="Z644" s="5">
        <f t="shared" si="141"/>
        <v>-36</v>
      </c>
      <c r="AA644" s="5">
        <f t="shared" si="142"/>
        <v>-41</v>
      </c>
      <c r="AB644" s="7">
        <f t="shared" si="143"/>
        <v>43</v>
      </c>
      <c r="AC644" s="7">
        <f t="shared" si="144"/>
        <v>0</v>
      </c>
      <c r="AD644" s="7">
        <f t="shared" si="145"/>
        <v>0</v>
      </c>
      <c r="AI644" s="83" t="b">
        <f t="shared" si="146"/>
        <v>1</v>
      </c>
      <c r="AJ644" s="83" t="b">
        <f t="shared" si="147"/>
        <v>1</v>
      </c>
      <c r="AK644" s="83" t="b">
        <f t="shared" si="148"/>
        <v>0</v>
      </c>
      <c r="BT644" s="12"/>
      <c r="CA644" s="108"/>
    </row>
    <row r="645" spans="1:79" ht="15" hidden="1" customHeight="1" x14ac:dyDescent="0.35">
      <c r="A645" s="87">
        <v>44224</v>
      </c>
      <c r="B645" s="88" t="s">
        <v>26</v>
      </c>
      <c r="C645" s="74" t="s">
        <v>377</v>
      </c>
      <c r="D645" s="74" t="s">
        <v>420</v>
      </c>
      <c r="E645" s="74">
        <v>232002</v>
      </c>
      <c r="F645" s="74" t="s">
        <v>421</v>
      </c>
      <c r="G645" s="74">
        <v>232108</v>
      </c>
      <c r="H645" s="74">
        <v>1</v>
      </c>
      <c r="I645" s="74" t="str">
        <f t="shared" si="139"/>
        <v>New Update</v>
      </c>
      <c r="J645" s="74"/>
      <c r="K645" s="72"/>
      <c r="L645" s="74">
        <v>382</v>
      </c>
      <c r="M645" s="74">
        <v>382</v>
      </c>
      <c r="N645" s="74">
        <v>439</v>
      </c>
      <c r="O645" s="74">
        <v>382</v>
      </c>
      <c r="P645" s="74">
        <v>382</v>
      </c>
      <c r="Q645" s="74">
        <v>439</v>
      </c>
      <c r="R645" s="1"/>
      <c r="S645" s="5">
        <v>276</v>
      </c>
      <c r="T645" s="5">
        <v>335</v>
      </c>
      <c r="U645" s="5">
        <v>385</v>
      </c>
      <c r="V645" s="5">
        <v>326</v>
      </c>
      <c r="W645" s="5">
        <v>381</v>
      </c>
      <c r="X645" s="5">
        <v>438</v>
      </c>
      <c r="Y645" s="80">
        <f t="shared" si="140"/>
        <v>-106</v>
      </c>
      <c r="Z645" s="5">
        <f t="shared" si="141"/>
        <v>-47</v>
      </c>
      <c r="AA645" s="5">
        <f t="shared" si="142"/>
        <v>-54</v>
      </c>
      <c r="AB645" s="5">
        <f t="shared" si="143"/>
        <v>-56</v>
      </c>
      <c r="AC645" s="5">
        <f t="shared" si="144"/>
        <v>-1</v>
      </c>
      <c r="AD645" s="5">
        <f t="shared" si="145"/>
        <v>-1</v>
      </c>
      <c r="AI645" s="83" t="b">
        <f t="shared" si="146"/>
        <v>1</v>
      </c>
      <c r="AJ645" s="83" t="b">
        <f t="shared" si="147"/>
        <v>1</v>
      </c>
      <c r="AK645" s="83" t="b">
        <f t="shared" si="148"/>
        <v>0</v>
      </c>
      <c r="BT645" s="12"/>
      <c r="CA645" s="108"/>
    </row>
    <row r="646" spans="1:79" ht="15" hidden="1" customHeight="1" x14ac:dyDescent="0.35">
      <c r="A646" s="87">
        <v>44224</v>
      </c>
      <c r="B646" s="88" t="s">
        <v>26</v>
      </c>
      <c r="C646" s="74" t="s">
        <v>373</v>
      </c>
      <c r="D646" s="74" t="s">
        <v>415</v>
      </c>
      <c r="E646" s="74">
        <v>231001</v>
      </c>
      <c r="F646" s="74" t="s">
        <v>416</v>
      </c>
      <c r="G646" s="74">
        <v>231109</v>
      </c>
      <c r="H646" s="74">
        <v>1</v>
      </c>
      <c r="I646" s="74" t="str">
        <f t="shared" si="139"/>
        <v>New Update</v>
      </c>
      <c r="J646" s="74"/>
      <c r="K646" s="72"/>
      <c r="L646" s="74">
        <v>395</v>
      </c>
      <c r="M646" s="74">
        <v>504</v>
      </c>
      <c r="N646" s="74">
        <v>579</v>
      </c>
      <c r="O646" s="74">
        <v>445</v>
      </c>
      <c r="P646" s="74">
        <v>504</v>
      </c>
      <c r="Q646" s="74">
        <v>579</v>
      </c>
      <c r="R646" s="1"/>
      <c r="S646" s="7">
        <v>395</v>
      </c>
      <c r="T646" s="5">
        <v>467</v>
      </c>
      <c r="U646" s="5">
        <v>537</v>
      </c>
      <c r="V646" s="7">
        <v>445</v>
      </c>
      <c r="W646" s="7">
        <v>504</v>
      </c>
      <c r="X646" s="7">
        <v>579</v>
      </c>
      <c r="Y646" s="56">
        <f t="shared" si="140"/>
        <v>0</v>
      </c>
      <c r="Z646" s="5">
        <f t="shared" si="141"/>
        <v>-37</v>
      </c>
      <c r="AA646" s="5">
        <f t="shared" si="142"/>
        <v>-42</v>
      </c>
      <c r="AB646" s="7">
        <f t="shared" si="143"/>
        <v>0</v>
      </c>
      <c r="AC646" s="7">
        <f t="shared" si="144"/>
        <v>0</v>
      </c>
      <c r="AD646" s="7">
        <f t="shared" si="145"/>
        <v>0</v>
      </c>
      <c r="AI646" s="83" t="b">
        <f t="shared" si="146"/>
        <v>1</v>
      </c>
      <c r="AJ646" s="83" t="b">
        <f t="shared" si="147"/>
        <v>1</v>
      </c>
      <c r="AK646" s="83" t="b">
        <f t="shared" si="148"/>
        <v>0</v>
      </c>
      <c r="BT646" s="12"/>
      <c r="CA646" s="108"/>
    </row>
    <row r="647" spans="1:79" ht="15" hidden="1" customHeight="1" x14ac:dyDescent="0.35">
      <c r="A647" s="87">
        <v>44224</v>
      </c>
      <c r="B647" s="88" t="s">
        <v>26</v>
      </c>
      <c r="C647" s="74" t="s">
        <v>374</v>
      </c>
      <c r="D647" s="74" t="s">
        <v>417</v>
      </c>
      <c r="E647" s="74">
        <v>231002</v>
      </c>
      <c r="F647" s="74" t="s">
        <v>418</v>
      </c>
      <c r="G647" s="74">
        <v>231114</v>
      </c>
      <c r="H647" s="74">
        <v>1</v>
      </c>
      <c r="I647" s="74" t="str">
        <f t="shared" si="139"/>
        <v>New Update</v>
      </c>
      <c r="J647" s="74"/>
      <c r="K647" s="72"/>
      <c r="L647" s="74">
        <v>439</v>
      </c>
      <c r="M647" s="74">
        <v>497</v>
      </c>
      <c r="N647" s="74">
        <v>571</v>
      </c>
      <c r="O647" s="74">
        <v>512</v>
      </c>
      <c r="P647" s="74">
        <v>562</v>
      </c>
      <c r="Q647" s="74">
        <v>646</v>
      </c>
      <c r="R647" s="1"/>
      <c r="S647" s="7">
        <v>439</v>
      </c>
      <c r="T647" s="5">
        <v>445</v>
      </c>
      <c r="U647" s="5">
        <v>512</v>
      </c>
      <c r="V647" s="5">
        <v>434</v>
      </c>
      <c r="W647" s="5">
        <v>478</v>
      </c>
      <c r="X647" s="52">
        <v>549</v>
      </c>
      <c r="Y647" s="56">
        <f t="shared" si="140"/>
        <v>0</v>
      </c>
      <c r="Z647" s="5">
        <f t="shared" si="141"/>
        <v>-52</v>
      </c>
      <c r="AA647" s="5">
        <f t="shared" si="142"/>
        <v>-59</v>
      </c>
      <c r="AB647" s="5">
        <f t="shared" si="143"/>
        <v>-78</v>
      </c>
      <c r="AC647" s="5">
        <f t="shared" si="144"/>
        <v>-84</v>
      </c>
      <c r="AD647" s="5">
        <f t="shared" si="145"/>
        <v>-97</v>
      </c>
      <c r="AI647" s="83" t="b">
        <f t="shared" si="146"/>
        <v>1</v>
      </c>
      <c r="AJ647" s="83" t="b">
        <f t="shared" si="147"/>
        <v>1</v>
      </c>
      <c r="AK647" s="83" t="b">
        <f t="shared" si="148"/>
        <v>0</v>
      </c>
      <c r="BT647" s="12"/>
      <c r="CA647" s="108"/>
    </row>
    <row r="648" spans="1:79" ht="15" hidden="1" customHeight="1" x14ac:dyDescent="0.35">
      <c r="A648" s="87">
        <v>44224</v>
      </c>
      <c r="B648" s="88" t="s">
        <v>26</v>
      </c>
      <c r="C648" s="74" t="s">
        <v>375</v>
      </c>
      <c r="D648" s="74" t="s">
        <v>417</v>
      </c>
      <c r="E648" s="74">
        <v>231002</v>
      </c>
      <c r="F648" s="74" t="s">
        <v>418</v>
      </c>
      <c r="G648" s="74">
        <v>231114</v>
      </c>
      <c r="H648" s="74">
        <v>2</v>
      </c>
      <c r="I648" s="74" t="str">
        <f t="shared" si="139"/>
        <v>New Update</v>
      </c>
      <c r="J648" s="74"/>
      <c r="K648" s="72"/>
      <c r="L648" s="74">
        <v>515</v>
      </c>
      <c r="M648" s="74">
        <v>621</v>
      </c>
      <c r="N648" s="74">
        <v>714</v>
      </c>
      <c r="O648" s="74">
        <v>588</v>
      </c>
      <c r="P648" s="74">
        <v>672</v>
      </c>
      <c r="Q648" s="74">
        <v>772</v>
      </c>
      <c r="R648" s="1"/>
      <c r="S648" s="5">
        <v>478</v>
      </c>
      <c r="T648" s="5">
        <v>478</v>
      </c>
      <c r="U648" s="5">
        <v>549</v>
      </c>
      <c r="V648" s="5">
        <v>478</v>
      </c>
      <c r="W648" s="5">
        <v>478</v>
      </c>
      <c r="X648" s="52">
        <v>549</v>
      </c>
      <c r="Y648" s="80">
        <f t="shared" si="140"/>
        <v>-37</v>
      </c>
      <c r="Z648" s="5">
        <f t="shared" si="141"/>
        <v>-143</v>
      </c>
      <c r="AA648" s="5">
        <f t="shared" si="142"/>
        <v>-165</v>
      </c>
      <c r="AB648" s="5">
        <f t="shared" si="143"/>
        <v>-110</v>
      </c>
      <c r="AC648" s="5">
        <f t="shared" si="144"/>
        <v>-194</v>
      </c>
      <c r="AD648" s="5">
        <f t="shared" si="145"/>
        <v>-223</v>
      </c>
      <c r="AI648" s="83" t="b">
        <f t="shared" si="146"/>
        <v>1</v>
      </c>
      <c r="AJ648" s="83" t="b">
        <f t="shared" si="147"/>
        <v>1</v>
      </c>
      <c r="AK648" s="83" t="b">
        <f t="shared" si="148"/>
        <v>0</v>
      </c>
      <c r="BT648" s="12"/>
      <c r="CA648" s="108"/>
    </row>
    <row r="649" spans="1:79" ht="15" hidden="1" customHeight="1" x14ac:dyDescent="0.35">
      <c r="A649" s="87">
        <v>44096</v>
      </c>
      <c r="B649" s="88" t="s">
        <v>26</v>
      </c>
      <c r="C649" s="74" t="s">
        <v>88</v>
      </c>
      <c r="D649" s="74">
        <v>230</v>
      </c>
      <c r="E649" s="74">
        <v>232006</v>
      </c>
      <c r="F649" s="74">
        <v>138</v>
      </c>
      <c r="G649" s="74">
        <v>232139</v>
      </c>
      <c r="H649" s="74">
        <v>1</v>
      </c>
      <c r="I649" s="74" t="str">
        <f t="shared" si="139"/>
        <v>Matches old PSSE info</v>
      </c>
      <c r="J649" s="74"/>
      <c r="K649" s="72"/>
      <c r="L649" s="74">
        <v>366</v>
      </c>
      <c r="M649" s="74">
        <v>478</v>
      </c>
      <c r="N649" s="74">
        <v>549</v>
      </c>
      <c r="O649" s="74">
        <v>478</v>
      </c>
      <c r="P649" s="74">
        <v>478</v>
      </c>
      <c r="Q649" s="74">
        <v>549</v>
      </c>
      <c r="R649" s="1"/>
      <c r="S649" s="7">
        <v>366</v>
      </c>
      <c r="T649" s="7">
        <v>478</v>
      </c>
      <c r="U649" s="7">
        <v>549</v>
      </c>
      <c r="V649" s="7">
        <v>478</v>
      </c>
      <c r="W649" s="7">
        <v>478</v>
      </c>
      <c r="X649" s="49">
        <v>549</v>
      </c>
      <c r="Y649" s="56">
        <f t="shared" si="140"/>
        <v>0</v>
      </c>
      <c r="Z649" s="7">
        <f t="shared" si="141"/>
        <v>0</v>
      </c>
      <c r="AA649" s="7">
        <f t="shared" si="142"/>
        <v>0</v>
      </c>
      <c r="AB649" s="7">
        <f t="shared" si="143"/>
        <v>0</v>
      </c>
      <c r="AC649" s="7">
        <f t="shared" si="144"/>
        <v>0</v>
      </c>
      <c r="AD649" s="7">
        <f t="shared" si="145"/>
        <v>0</v>
      </c>
      <c r="AI649" s="83" t="b">
        <f t="shared" si="146"/>
        <v>1</v>
      </c>
      <c r="AJ649" s="83" t="b">
        <f t="shared" si="147"/>
        <v>1</v>
      </c>
      <c r="AK649" s="83" t="b">
        <f t="shared" si="148"/>
        <v>0</v>
      </c>
      <c r="BT649" s="12"/>
      <c r="CA649" s="108"/>
    </row>
    <row r="650" spans="1:79" ht="15" hidden="1" customHeight="1" x14ac:dyDescent="0.35">
      <c r="A650" s="87">
        <v>44224</v>
      </c>
      <c r="B650" s="88" t="s">
        <v>26</v>
      </c>
      <c r="C650" s="74" t="s">
        <v>364</v>
      </c>
      <c r="D650" s="73" t="s">
        <v>406</v>
      </c>
      <c r="E650" s="74">
        <v>232121</v>
      </c>
      <c r="F650" s="74" t="s">
        <v>407</v>
      </c>
      <c r="G650" s="74">
        <v>232006</v>
      </c>
      <c r="H650" s="74">
        <v>2</v>
      </c>
      <c r="I650" s="74" t="str">
        <f t="shared" si="139"/>
        <v>New Update</v>
      </c>
      <c r="J650" s="74"/>
      <c r="K650" s="72"/>
      <c r="L650" s="74">
        <v>449</v>
      </c>
      <c r="M650" s="74">
        <v>514</v>
      </c>
      <c r="N650" s="74">
        <v>592</v>
      </c>
      <c r="O650" s="74">
        <v>510</v>
      </c>
      <c r="P650" s="74">
        <v>582</v>
      </c>
      <c r="Q650" s="74">
        <v>670</v>
      </c>
      <c r="R650" s="1"/>
      <c r="S650" s="5">
        <v>395</v>
      </c>
      <c r="T650" s="5">
        <v>478</v>
      </c>
      <c r="U650" s="5">
        <v>549</v>
      </c>
      <c r="V650" s="5">
        <v>448</v>
      </c>
      <c r="W650" s="5">
        <v>478</v>
      </c>
      <c r="X650" s="52">
        <v>549</v>
      </c>
      <c r="Y650" s="80">
        <f t="shared" si="140"/>
        <v>-54</v>
      </c>
      <c r="Z650" s="5">
        <f t="shared" si="141"/>
        <v>-36</v>
      </c>
      <c r="AA650" s="5">
        <f t="shared" si="142"/>
        <v>-43</v>
      </c>
      <c r="AB650" s="5">
        <f t="shared" si="143"/>
        <v>-62</v>
      </c>
      <c r="AC650" s="5">
        <f t="shared" si="144"/>
        <v>-104</v>
      </c>
      <c r="AD650" s="5">
        <f t="shared" si="145"/>
        <v>-121</v>
      </c>
      <c r="AI650" s="83" t="b">
        <f t="shared" si="146"/>
        <v>1</v>
      </c>
      <c r="AJ650" s="83" t="b">
        <f t="shared" si="147"/>
        <v>1</v>
      </c>
      <c r="AK650" s="83" t="b">
        <f t="shared" si="148"/>
        <v>0</v>
      </c>
      <c r="BT650" s="12"/>
      <c r="CA650" s="108"/>
    </row>
    <row r="651" spans="1:79" ht="15" hidden="1" customHeight="1" x14ac:dyDescent="0.35">
      <c r="A651" s="87">
        <v>44224</v>
      </c>
      <c r="B651" s="88" t="s">
        <v>26</v>
      </c>
      <c r="C651" s="74" t="s">
        <v>365</v>
      </c>
      <c r="D651" s="73" t="s">
        <v>406</v>
      </c>
      <c r="E651" s="74">
        <v>232121</v>
      </c>
      <c r="F651" s="74" t="s">
        <v>407</v>
      </c>
      <c r="G651" s="74">
        <v>232140</v>
      </c>
      <c r="H651" s="74">
        <v>1</v>
      </c>
      <c r="I651" s="74" t="str">
        <f t="shared" si="139"/>
        <v>New Update</v>
      </c>
      <c r="J651" s="74"/>
      <c r="K651" s="72"/>
      <c r="L651" s="74">
        <v>466</v>
      </c>
      <c r="M651" s="74">
        <v>578</v>
      </c>
      <c r="N651" s="74">
        <v>664</v>
      </c>
      <c r="O651" s="74">
        <v>530</v>
      </c>
      <c r="P651" s="74">
        <v>648</v>
      </c>
      <c r="Q651" s="74">
        <v>745</v>
      </c>
      <c r="R651" s="1"/>
      <c r="S651" s="68">
        <v>528</v>
      </c>
      <c r="T651" s="7">
        <v>578</v>
      </c>
      <c r="U651" s="7">
        <v>664</v>
      </c>
      <c r="V651" s="68">
        <v>598</v>
      </c>
      <c r="W651" s="68">
        <v>672</v>
      </c>
      <c r="X651" s="70">
        <v>772</v>
      </c>
      <c r="Y651" s="56">
        <f t="shared" si="140"/>
        <v>62</v>
      </c>
      <c r="Z651" s="7">
        <f t="shared" si="141"/>
        <v>0</v>
      </c>
      <c r="AA651" s="7">
        <f t="shared" si="142"/>
        <v>0</v>
      </c>
      <c r="AB651" s="7">
        <f t="shared" si="143"/>
        <v>68</v>
      </c>
      <c r="AC651" s="7">
        <f t="shared" si="144"/>
        <v>24</v>
      </c>
      <c r="AD651" s="7">
        <f t="shared" si="145"/>
        <v>27</v>
      </c>
      <c r="AI651" s="83" t="b">
        <f t="shared" si="146"/>
        <v>1</v>
      </c>
      <c r="AJ651" s="83" t="b">
        <f t="shared" si="147"/>
        <v>1</v>
      </c>
      <c r="AK651" s="83" t="b">
        <f t="shared" si="148"/>
        <v>0</v>
      </c>
      <c r="BT651" s="12"/>
      <c r="CA651" s="108"/>
    </row>
    <row r="652" spans="1:79" ht="15" hidden="1" customHeight="1" x14ac:dyDescent="0.35">
      <c r="A652" s="87">
        <v>44224</v>
      </c>
      <c r="B652" s="88" t="s">
        <v>26</v>
      </c>
      <c r="C652" s="74" t="s">
        <v>362</v>
      </c>
      <c r="D652" s="73" t="s">
        <v>403</v>
      </c>
      <c r="E652" s="74">
        <v>231122</v>
      </c>
      <c r="F652" s="74" t="s">
        <v>404</v>
      </c>
      <c r="G652" s="74">
        <v>231003</v>
      </c>
      <c r="H652" s="74">
        <v>1</v>
      </c>
      <c r="I652" s="74" t="str">
        <f t="shared" si="139"/>
        <v>New Update</v>
      </c>
      <c r="J652" s="74"/>
      <c r="K652" s="72"/>
      <c r="L652" s="74">
        <v>478</v>
      </c>
      <c r="M652" s="74">
        <v>478</v>
      </c>
      <c r="N652" s="74">
        <v>549</v>
      </c>
      <c r="O652" s="74">
        <v>478</v>
      </c>
      <c r="P652" s="74">
        <v>478</v>
      </c>
      <c r="Q652" s="74">
        <v>549</v>
      </c>
      <c r="R652" s="1"/>
      <c r="S652" s="5">
        <v>263</v>
      </c>
      <c r="T652" s="5">
        <v>348</v>
      </c>
      <c r="U652" s="5">
        <v>400</v>
      </c>
      <c r="V652" s="5">
        <v>316</v>
      </c>
      <c r="W652" s="5">
        <v>389</v>
      </c>
      <c r="X652" s="52">
        <v>447</v>
      </c>
      <c r="Y652" s="80">
        <f t="shared" si="140"/>
        <v>-215</v>
      </c>
      <c r="Z652" s="5">
        <f t="shared" si="141"/>
        <v>-130</v>
      </c>
      <c r="AA652" s="5">
        <f t="shared" si="142"/>
        <v>-149</v>
      </c>
      <c r="AB652" s="5">
        <f t="shared" si="143"/>
        <v>-162</v>
      </c>
      <c r="AC652" s="5">
        <f t="shared" si="144"/>
        <v>-89</v>
      </c>
      <c r="AD652" s="5">
        <f t="shared" si="145"/>
        <v>-102</v>
      </c>
      <c r="AI652" s="83" t="b">
        <f t="shared" si="146"/>
        <v>1</v>
      </c>
      <c r="AJ652" s="83" t="b">
        <f t="shared" si="147"/>
        <v>1</v>
      </c>
      <c r="AK652" s="83" t="b">
        <f t="shared" si="148"/>
        <v>0</v>
      </c>
      <c r="BT652" s="12"/>
      <c r="CA652" s="108"/>
    </row>
    <row r="653" spans="1:79" ht="15" hidden="1" customHeight="1" x14ac:dyDescent="0.35">
      <c r="A653" s="87">
        <v>44224</v>
      </c>
      <c r="B653" s="88" t="s">
        <v>26</v>
      </c>
      <c r="C653" s="74" t="s">
        <v>368</v>
      </c>
      <c r="D653" s="73" t="s">
        <v>412</v>
      </c>
      <c r="E653" s="74">
        <v>200010</v>
      </c>
      <c r="F653" s="74" t="s">
        <v>413</v>
      </c>
      <c r="G653" s="74">
        <v>231003</v>
      </c>
      <c r="H653" s="74">
        <v>1</v>
      </c>
      <c r="I653" s="74" t="str">
        <f t="shared" si="139"/>
        <v>New Update</v>
      </c>
      <c r="J653" s="74"/>
      <c r="K653" s="72"/>
      <c r="L653" s="74">
        <v>1195</v>
      </c>
      <c r="M653" s="74">
        <v>1398</v>
      </c>
      <c r="N653" s="74">
        <v>1608</v>
      </c>
      <c r="O653" s="74">
        <v>1362</v>
      </c>
      <c r="P653" s="74">
        <v>1500</v>
      </c>
      <c r="Q653" s="74">
        <v>1828</v>
      </c>
      <c r="R653" s="1"/>
      <c r="S653" s="5">
        <v>796</v>
      </c>
      <c r="T653" s="5">
        <v>932</v>
      </c>
      <c r="U653" s="5">
        <v>1072</v>
      </c>
      <c r="V653" s="5">
        <v>908</v>
      </c>
      <c r="W653" s="5">
        <v>1059</v>
      </c>
      <c r="X653" s="52">
        <v>1218</v>
      </c>
      <c r="Y653" s="80">
        <f t="shared" si="140"/>
        <v>-399</v>
      </c>
      <c r="Z653" s="5">
        <f t="shared" si="141"/>
        <v>-466</v>
      </c>
      <c r="AA653" s="5">
        <f t="shared" si="142"/>
        <v>-536</v>
      </c>
      <c r="AB653" s="5">
        <f t="shared" si="143"/>
        <v>-454</v>
      </c>
      <c r="AC653" s="5">
        <f t="shared" si="144"/>
        <v>-441</v>
      </c>
      <c r="AD653" s="5">
        <f t="shared" si="145"/>
        <v>-610</v>
      </c>
      <c r="AI653" s="83" t="b">
        <f t="shared" si="146"/>
        <v>1</v>
      </c>
      <c r="AJ653" s="83" t="b">
        <f t="shared" si="147"/>
        <v>1</v>
      </c>
      <c r="AK653" s="83" t="b">
        <f t="shared" si="148"/>
        <v>0</v>
      </c>
      <c r="BT653" s="12"/>
      <c r="CA653" s="108"/>
    </row>
    <row r="654" spans="1:79" ht="15" hidden="1" customHeight="1" x14ac:dyDescent="0.35">
      <c r="A654" s="87">
        <v>44224</v>
      </c>
      <c r="B654" s="88" t="s">
        <v>26</v>
      </c>
      <c r="C654" s="74" t="s">
        <v>372</v>
      </c>
      <c r="D654" s="73" t="s">
        <v>412</v>
      </c>
      <c r="E654" s="74">
        <v>200010</v>
      </c>
      <c r="F654" s="74" t="s">
        <v>413</v>
      </c>
      <c r="G654" s="74">
        <v>231003</v>
      </c>
      <c r="H654" s="74">
        <v>2</v>
      </c>
      <c r="I654" s="74" t="str">
        <f t="shared" si="139"/>
        <v>New Update</v>
      </c>
      <c r="J654" s="74"/>
      <c r="K654" s="72"/>
      <c r="L654" s="74">
        <v>1195</v>
      </c>
      <c r="M654" s="74">
        <v>1398</v>
      </c>
      <c r="N654" s="74">
        <v>1608</v>
      </c>
      <c r="O654" s="74">
        <v>1362</v>
      </c>
      <c r="P654" s="74">
        <v>1500</v>
      </c>
      <c r="Q654" s="74">
        <v>1725</v>
      </c>
      <c r="R654" s="1"/>
      <c r="S654" s="5">
        <v>796</v>
      </c>
      <c r="T654" s="5">
        <v>932</v>
      </c>
      <c r="U654" s="5">
        <v>1072</v>
      </c>
      <c r="V654" s="5">
        <v>908</v>
      </c>
      <c r="W654" s="5">
        <v>1059</v>
      </c>
      <c r="X654" s="52">
        <v>1218</v>
      </c>
      <c r="Y654" s="80">
        <f t="shared" si="140"/>
        <v>-399</v>
      </c>
      <c r="Z654" s="5">
        <f t="shared" si="141"/>
        <v>-466</v>
      </c>
      <c r="AA654" s="5">
        <f t="shared" si="142"/>
        <v>-536</v>
      </c>
      <c r="AB654" s="5">
        <f t="shared" si="143"/>
        <v>-454</v>
      </c>
      <c r="AC654" s="5">
        <f t="shared" si="144"/>
        <v>-441</v>
      </c>
      <c r="AD654" s="5">
        <f t="shared" si="145"/>
        <v>-507</v>
      </c>
      <c r="AI654" s="83" t="b">
        <f t="shared" si="146"/>
        <v>1</v>
      </c>
      <c r="AJ654" s="83" t="b">
        <f t="shared" si="147"/>
        <v>1</v>
      </c>
      <c r="AK654" s="83" t="b">
        <f t="shared" si="148"/>
        <v>0</v>
      </c>
      <c r="BT654" s="12"/>
      <c r="CA654" s="108"/>
    </row>
    <row r="655" spans="1:79" ht="15" hidden="1" customHeight="1" x14ac:dyDescent="0.35">
      <c r="A655" s="87">
        <v>44224</v>
      </c>
      <c r="B655" s="88" t="s">
        <v>26</v>
      </c>
      <c r="C655" s="74" t="s">
        <v>376</v>
      </c>
      <c r="D655" s="74" t="s">
        <v>419</v>
      </c>
      <c r="E655" s="74">
        <v>232004</v>
      </c>
      <c r="F655" s="74" t="s">
        <v>185</v>
      </c>
      <c r="G655" s="74">
        <v>232113</v>
      </c>
      <c r="H655" s="74">
        <v>1</v>
      </c>
      <c r="I655" s="74" t="str">
        <f t="shared" si="139"/>
        <v>New Update</v>
      </c>
      <c r="J655" s="74"/>
      <c r="K655" s="72"/>
      <c r="L655" s="74">
        <v>436</v>
      </c>
      <c r="M655" s="74">
        <v>478</v>
      </c>
      <c r="N655" s="74">
        <v>504</v>
      </c>
      <c r="O655" s="74">
        <v>478</v>
      </c>
      <c r="P655" s="74">
        <v>478</v>
      </c>
      <c r="Q655" s="74">
        <v>504</v>
      </c>
      <c r="R655" s="1"/>
      <c r="S655" s="5">
        <v>329</v>
      </c>
      <c r="T655" s="5">
        <v>372</v>
      </c>
      <c r="U655" s="5">
        <v>428</v>
      </c>
      <c r="V655" s="5">
        <v>384</v>
      </c>
      <c r="W655" s="5">
        <v>421</v>
      </c>
      <c r="X655" s="52">
        <v>480</v>
      </c>
      <c r="Y655" s="80">
        <f t="shared" si="140"/>
        <v>-107</v>
      </c>
      <c r="Z655" s="5">
        <f t="shared" si="141"/>
        <v>-106</v>
      </c>
      <c r="AA655" s="5">
        <f t="shared" si="142"/>
        <v>-76</v>
      </c>
      <c r="AB655" s="5">
        <f t="shared" si="143"/>
        <v>-94</v>
      </c>
      <c r="AC655" s="5">
        <f t="shared" si="144"/>
        <v>-57</v>
      </c>
      <c r="AD655" s="5">
        <f t="shared" si="145"/>
        <v>-24</v>
      </c>
      <c r="AI655" s="83" t="b">
        <f t="shared" si="146"/>
        <v>1</v>
      </c>
      <c r="AJ655" s="83" t="b">
        <f t="shared" si="147"/>
        <v>1</v>
      </c>
      <c r="AK655" s="83" t="b">
        <f t="shared" si="148"/>
        <v>0</v>
      </c>
      <c r="BT655" s="12"/>
      <c r="CA655" s="108"/>
    </row>
    <row r="656" spans="1:79" ht="15" hidden="1" customHeight="1" x14ac:dyDescent="0.35">
      <c r="A656" s="87">
        <v>44224</v>
      </c>
      <c r="B656" s="88" t="s">
        <v>26</v>
      </c>
      <c r="C656" s="74" t="s">
        <v>378</v>
      </c>
      <c r="D656" s="74" t="s">
        <v>422</v>
      </c>
      <c r="E656" s="74">
        <v>232007</v>
      </c>
      <c r="F656" s="74" t="s">
        <v>423</v>
      </c>
      <c r="G656" s="74">
        <v>232128</v>
      </c>
      <c r="H656" s="74">
        <v>1</v>
      </c>
      <c r="I656" s="74" t="str">
        <f t="shared" si="139"/>
        <v>New Update</v>
      </c>
      <c r="J656" s="74"/>
      <c r="K656" s="72"/>
      <c r="L656" s="74">
        <v>368</v>
      </c>
      <c r="M656" s="74">
        <v>424</v>
      </c>
      <c r="N656" s="74">
        <v>488</v>
      </c>
      <c r="O656" s="74">
        <v>420</v>
      </c>
      <c r="P656" s="74">
        <v>478</v>
      </c>
      <c r="Q656" s="74">
        <v>549</v>
      </c>
      <c r="R656" s="1"/>
      <c r="S656" s="5">
        <v>329</v>
      </c>
      <c r="T656" s="5">
        <v>372</v>
      </c>
      <c r="U656" s="5">
        <v>428</v>
      </c>
      <c r="V656" s="5">
        <v>384</v>
      </c>
      <c r="W656" s="5">
        <v>421</v>
      </c>
      <c r="X656" s="52">
        <v>484</v>
      </c>
      <c r="Y656" s="80">
        <f t="shared" si="140"/>
        <v>-39</v>
      </c>
      <c r="Z656" s="5">
        <f t="shared" si="141"/>
        <v>-52</v>
      </c>
      <c r="AA656" s="5">
        <f t="shared" si="142"/>
        <v>-60</v>
      </c>
      <c r="AB656" s="5">
        <f t="shared" si="143"/>
        <v>-36</v>
      </c>
      <c r="AC656" s="5">
        <f t="shared" si="144"/>
        <v>-57</v>
      </c>
      <c r="AD656" s="5">
        <f t="shared" si="145"/>
        <v>-65</v>
      </c>
      <c r="AI656" s="83" t="b">
        <f t="shared" si="146"/>
        <v>1</v>
      </c>
      <c r="AJ656" s="83" t="b">
        <f t="shared" si="147"/>
        <v>1</v>
      </c>
      <c r="AK656" s="83" t="b">
        <f t="shared" si="148"/>
        <v>0</v>
      </c>
      <c r="BT656" s="12"/>
      <c r="CA656" s="108"/>
    </row>
    <row r="657" spans="1:79" ht="15" hidden="1" customHeight="1" x14ac:dyDescent="0.35">
      <c r="A657" s="87">
        <v>44224</v>
      </c>
      <c r="B657" s="88" t="s">
        <v>26</v>
      </c>
      <c r="C657" s="74" t="s">
        <v>370</v>
      </c>
      <c r="D657" s="74" t="s">
        <v>411</v>
      </c>
      <c r="E657" s="74">
        <v>231004</v>
      </c>
      <c r="F657" s="74" t="s">
        <v>414</v>
      </c>
      <c r="G657" s="74">
        <v>231126</v>
      </c>
      <c r="H657" s="74">
        <v>1</v>
      </c>
      <c r="I657" s="74" t="str">
        <f t="shared" si="139"/>
        <v>New Update</v>
      </c>
      <c r="J657" s="74"/>
      <c r="K657" s="72"/>
      <c r="L657" s="74">
        <v>382</v>
      </c>
      <c r="M657" s="74">
        <v>382</v>
      </c>
      <c r="N657" s="74">
        <v>439</v>
      </c>
      <c r="O657" s="74">
        <v>382</v>
      </c>
      <c r="P657" s="74">
        <v>382</v>
      </c>
      <c r="Q657" s="74">
        <v>439</v>
      </c>
      <c r="R657" s="1"/>
      <c r="S657" s="5">
        <v>380</v>
      </c>
      <c r="T657" s="7">
        <v>382</v>
      </c>
      <c r="U657" s="7">
        <v>439</v>
      </c>
      <c r="V657" s="7">
        <v>382</v>
      </c>
      <c r="W657" s="7">
        <v>382</v>
      </c>
      <c r="X657" s="49">
        <v>439</v>
      </c>
      <c r="Y657" s="80">
        <f t="shared" si="140"/>
        <v>-2</v>
      </c>
      <c r="Z657" s="7">
        <f t="shared" si="141"/>
        <v>0</v>
      </c>
      <c r="AA657" s="7">
        <f t="shared" si="142"/>
        <v>0</v>
      </c>
      <c r="AB657" s="7">
        <f t="shared" si="143"/>
        <v>0</v>
      </c>
      <c r="AC657" s="7">
        <f t="shared" si="144"/>
        <v>0</v>
      </c>
      <c r="AD657" s="7">
        <f t="shared" si="145"/>
        <v>0</v>
      </c>
      <c r="AI657" s="83" t="b">
        <f t="shared" si="146"/>
        <v>1</v>
      </c>
      <c r="AJ657" s="83" t="b">
        <f t="shared" si="147"/>
        <v>1</v>
      </c>
      <c r="AK657" s="83" t="b">
        <f t="shared" si="148"/>
        <v>0</v>
      </c>
      <c r="BT657" s="12"/>
      <c r="CA657" s="108"/>
    </row>
    <row r="658" spans="1:79" ht="15" hidden="1" customHeight="1" x14ac:dyDescent="0.35">
      <c r="A658" s="87">
        <v>44224</v>
      </c>
      <c r="B658" s="88" t="s">
        <v>26</v>
      </c>
      <c r="C658" s="74" t="s">
        <v>371</v>
      </c>
      <c r="D658" s="74" t="s">
        <v>411</v>
      </c>
      <c r="E658" s="74">
        <v>231004</v>
      </c>
      <c r="F658" s="74" t="s">
        <v>414</v>
      </c>
      <c r="G658" s="74">
        <v>231127</v>
      </c>
      <c r="H658" s="74">
        <v>1</v>
      </c>
      <c r="I658" s="74" t="str">
        <f t="shared" si="139"/>
        <v>New Update</v>
      </c>
      <c r="J658" s="74"/>
      <c r="K658" s="72"/>
      <c r="L658" s="74">
        <v>372</v>
      </c>
      <c r="M658" s="74">
        <v>426</v>
      </c>
      <c r="N658" s="74">
        <v>490</v>
      </c>
      <c r="O658" s="74">
        <v>422</v>
      </c>
      <c r="P658" s="74">
        <v>474</v>
      </c>
      <c r="Q658" s="74">
        <v>545</v>
      </c>
      <c r="R658" s="1"/>
      <c r="S658" s="5">
        <v>369</v>
      </c>
      <c r="T658" s="7">
        <v>426</v>
      </c>
      <c r="U658" s="7">
        <v>490</v>
      </c>
      <c r="V658" s="5">
        <v>420</v>
      </c>
      <c r="W658" s="7">
        <v>474</v>
      </c>
      <c r="X658" s="49">
        <v>545</v>
      </c>
      <c r="Y658" s="80">
        <f t="shared" si="140"/>
        <v>-3</v>
      </c>
      <c r="Z658" s="7">
        <f t="shared" si="141"/>
        <v>0</v>
      </c>
      <c r="AA658" s="7">
        <f t="shared" si="142"/>
        <v>0</v>
      </c>
      <c r="AB658" s="5">
        <f t="shared" si="143"/>
        <v>-2</v>
      </c>
      <c r="AC658" s="7">
        <f t="shared" si="144"/>
        <v>0</v>
      </c>
      <c r="AD658" s="7">
        <f t="shared" si="145"/>
        <v>0</v>
      </c>
      <c r="AI658" s="83" t="b">
        <f t="shared" si="146"/>
        <v>1</v>
      </c>
      <c r="AJ658" s="83" t="b">
        <f t="shared" si="147"/>
        <v>1</v>
      </c>
      <c r="AK658" s="83" t="b">
        <f t="shared" si="148"/>
        <v>0</v>
      </c>
      <c r="BT658" s="12"/>
      <c r="CA658" s="108"/>
    </row>
    <row r="659" spans="1:79" ht="15" hidden="1" customHeight="1" x14ac:dyDescent="0.35">
      <c r="A659" s="87">
        <v>44224</v>
      </c>
      <c r="B659" s="88" t="s">
        <v>26</v>
      </c>
      <c r="C659" s="74" t="s">
        <v>46</v>
      </c>
      <c r="D659" s="73" t="s">
        <v>410</v>
      </c>
      <c r="E659" s="74">
        <v>200027</v>
      </c>
      <c r="F659" s="74" t="s">
        <v>411</v>
      </c>
      <c r="G659" s="74">
        <v>231004</v>
      </c>
      <c r="H659" s="74">
        <v>1</v>
      </c>
      <c r="I659" s="74" t="str">
        <f t="shared" si="139"/>
        <v>New Update</v>
      </c>
      <c r="J659" s="74"/>
      <c r="K659" s="72"/>
      <c r="L659" s="74">
        <v>897</v>
      </c>
      <c r="M659" s="74">
        <v>1036</v>
      </c>
      <c r="N659" s="74">
        <v>1192</v>
      </c>
      <c r="O659" s="74">
        <v>1025</v>
      </c>
      <c r="P659" s="74">
        <v>1093</v>
      </c>
      <c r="Q659" s="74">
        <v>1257</v>
      </c>
      <c r="R659" s="1"/>
      <c r="S659" s="5">
        <v>672</v>
      </c>
      <c r="T659" s="5">
        <v>928</v>
      </c>
      <c r="U659" s="5">
        <v>1068</v>
      </c>
      <c r="V659" s="5">
        <v>851</v>
      </c>
      <c r="W659" s="5">
        <v>1081</v>
      </c>
      <c r="X659" s="5">
        <v>1243</v>
      </c>
      <c r="Y659" s="80">
        <f t="shared" si="140"/>
        <v>-225</v>
      </c>
      <c r="Z659" s="5">
        <f t="shared" si="141"/>
        <v>-108</v>
      </c>
      <c r="AA659" s="5">
        <f t="shared" si="142"/>
        <v>-124</v>
      </c>
      <c r="AB659" s="5">
        <f t="shared" si="143"/>
        <v>-174</v>
      </c>
      <c r="AC659" s="5">
        <f t="shared" si="144"/>
        <v>-12</v>
      </c>
      <c r="AD659" s="5">
        <f t="shared" si="145"/>
        <v>-14</v>
      </c>
      <c r="AI659" s="83" t="b">
        <f t="shared" si="146"/>
        <v>1</v>
      </c>
      <c r="AJ659" s="83" t="b">
        <f t="shared" si="147"/>
        <v>1</v>
      </c>
      <c r="AK659" s="83" t="b">
        <f t="shared" si="148"/>
        <v>0</v>
      </c>
      <c r="BT659" s="12"/>
      <c r="CA659" s="108"/>
    </row>
    <row r="660" spans="1:79" ht="15" hidden="1" customHeight="1" x14ac:dyDescent="0.35">
      <c r="A660" s="87">
        <v>44224</v>
      </c>
      <c r="B660" s="88" t="s">
        <v>26</v>
      </c>
      <c r="C660" s="74" t="s">
        <v>369</v>
      </c>
      <c r="D660" s="73" t="s">
        <v>410</v>
      </c>
      <c r="E660" s="74">
        <v>200027</v>
      </c>
      <c r="F660" s="74" t="s">
        <v>411</v>
      </c>
      <c r="G660" s="74">
        <v>231004</v>
      </c>
      <c r="H660" s="74">
        <v>2</v>
      </c>
      <c r="I660" s="74" t="str">
        <f t="shared" si="139"/>
        <v>New Update</v>
      </c>
      <c r="J660" s="74"/>
      <c r="K660" s="72"/>
      <c r="L660" s="74">
        <v>921</v>
      </c>
      <c r="M660" s="74">
        <v>1063</v>
      </c>
      <c r="N660" s="74">
        <v>1223</v>
      </c>
      <c r="O660" s="74">
        <v>1045</v>
      </c>
      <c r="P660" s="74">
        <v>1195</v>
      </c>
      <c r="Q660" s="74">
        <v>1374</v>
      </c>
      <c r="R660" s="1"/>
      <c r="S660" s="7">
        <v>921</v>
      </c>
      <c r="T660" s="7">
        <v>1063</v>
      </c>
      <c r="U660" s="7">
        <v>1223</v>
      </c>
      <c r="V660" s="7">
        <v>1045</v>
      </c>
      <c r="W660" s="7">
        <v>1195</v>
      </c>
      <c r="X660" s="7">
        <v>1374</v>
      </c>
      <c r="Y660" s="56">
        <f t="shared" si="140"/>
        <v>0</v>
      </c>
      <c r="Z660" s="7">
        <f t="shared" si="141"/>
        <v>0</v>
      </c>
      <c r="AA660" s="7">
        <f t="shared" si="142"/>
        <v>0</v>
      </c>
      <c r="AB660" s="7">
        <f t="shared" si="143"/>
        <v>0</v>
      </c>
      <c r="AC660" s="7">
        <f t="shared" si="144"/>
        <v>0</v>
      </c>
      <c r="AD660" s="7">
        <f t="shared" si="145"/>
        <v>0</v>
      </c>
      <c r="AI660" s="83" t="b">
        <f t="shared" si="146"/>
        <v>1</v>
      </c>
      <c r="AJ660" s="83" t="b">
        <f t="shared" si="147"/>
        <v>1</v>
      </c>
      <c r="AK660" s="83" t="b">
        <f t="shared" si="148"/>
        <v>0</v>
      </c>
      <c r="BT660" s="12"/>
      <c r="CA660" s="108"/>
    </row>
    <row r="661" spans="1:79" ht="15" hidden="1" customHeight="1" x14ac:dyDescent="0.35">
      <c r="A661" s="87">
        <v>44096</v>
      </c>
      <c r="B661" s="88" t="s">
        <v>26</v>
      </c>
      <c r="C661" s="74" t="s">
        <v>37</v>
      </c>
      <c r="D661" s="74">
        <v>230</v>
      </c>
      <c r="E661" s="74">
        <v>232000</v>
      </c>
      <c r="F661" s="74">
        <v>138</v>
      </c>
      <c r="G661" s="74">
        <v>232103</v>
      </c>
      <c r="H661" s="74">
        <v>1</v>
      </c>
      <c r="I661" s="74" t="str">
        <f t="shared" ref="I661:I722" si="149">IF(COUNTIF($C$225:$C$464,C661)&gt;0,IF(AND((E661=INDEX($E$225:$E$464,MATCH(C661,$C$225:$C$464,0))),(G661=INDEX($G$225:$G$464,MATCH(C661,$C$225:$C$464,0))),(H661=INDEX($H$225:$H$464,MATCH(C661,$C$225:$C$464,0)))),"Matches old PSSE info","Does not match old PSSE info"),"New Update")</f>
        <v>Matches old PSSE info</v>
      </c>
      <c r="J661" s="74"/>
      <c r="K661" s="72"/>
      <c r="L661" s="74">
        <v>367</v>
      </c>
      <c r="M661" s="74">
        <v>454</v>
      </c>
      <c r="N661" s="74">
        <v>522</v>
      </c>
      <c r="O661" s="74">
        <v>481</v>
      </c>
      <c r="P661" s="74">
        <v>504</v>
      </c>
      <c r="Q661" s="74">
        <v>579</v>
      </c>
      <c r="R661" s="1"/>
      <c r="S661" s="68">
        <v>419</v>
      </c>
      <c r="T661" s="7">
        <v>454</v>
      </c>
      <c r="U661" s="7">
        <v>522</v>
      </c>
      <c r="V661" s="7">
        <v>481</v>
      </c>
      <c r="W661" s="7">
        <v>504</v>
      </c>
      <c r="X661" s="49">
        <v>579</v>
      </c>
      <c r="Y661" s="56">
        <f t="shared" ref="Y661:Y722" si="150">S661-L661</f>
        <v>52</v>
      </c>
      <c r="Z661" s="7">
        <f t="shared" ref="Z661:Z722" si="151">T661-M661</f>
        <v>0</v>
      </c>
      <c r="AA661" s="7">
        <f t="shared" ref="AA661:AA722" si="152">U661-N661</f>
        <v>0</v>
      </c>
      <c r="AB661" s="7">
        <f t="shared" ref="AB661:AB722" si="153">V661-O661</f>
        <v>0</v>
      </c>
      <c r="AC661" s="7">
        <f t="shared" ref="AC661:AC722" si="154">W661-P661</f>
        <v>0</v>
      </c>
      <c r="AD661" s="7">
        <f t="shared" ref="AD661:AD722" si="155">X661-Q661</f>
        <v>0</v>
      </c>
      <c r="AI661" s="83" t="b">
        <f t="shared" si="146"/>
        <v>1</v>
      </c>
      <c r="AJ661" s="83" t="b">
        <f t="shared" si="147"/>
        <v>1</v>
      </c>
      <c r="AK661" s="83" t="b">
        <f t="shared" si="148"/>
        <v>0</v>
      </c>
      <c r="BT661" s="12"/>
      <c r="CA661" s="108"/>
    </row>
    <row r="662" spans="1:79" ht="15" hidden="1" customHeight="1" x14ac:dyDescent="0.35">
      <c r="A662" s="87">
        <v>44224</v>
      </c>
      <c r="B662" s="88" t="s">
        <v>26</v>
      </c>
      <c r="C662" s="74" t="s">
        <v>366</v>
      </c>
      <c r="D662" s="73" t="s">
        <v>408</v>
      </c>
      <c r="E662" s="74">
        <v>232000</v>
      </c>
      <c r="F662" s="74" t="s">
        <v>409</v>
      </c>
      <c r="G662" s="74">
        <v>232103</v>
      </c>
      <c r="H662" s="74">
        <v>2</v>
      </c>
      <c r="I662" s="74" t="str">
        <f t="shared" si="149"/>
        <v>New Update</v>
      </c>
      <c r="J662" s="74"/>
      <c r="K662" s="72"/>
      <c r="L662" s="74">
        <v>268</v>
      </c>
      <c r="M662" s="74">
        <v>295</v>
      </c>
      <c r="N662" s="74">
        <v>339</v>
      </c>
      <c r="O662" s="74">
        <v>302</v>
      </c>
      <c r="P662" s="74">
        <v>330</v>
      </c>
      <c r="Q662" s="74">
        <v>379</v>
      </c>
      <c r="R662" s="1"/>
      <c r="S662" s="7">
        <v>268</v>
      </c>
      <c r="T662" s="7">
        <v>295</v>
      </c>
      <c r="U662" s="7">
        <v>339</v>
      </c>
      <c r="V662" s="7">
        <v>302</v>
      </c>
      <c r="W662" s="7">
        <v>330</v>
      </c>
      <c r="X662" s="49">
        <v>379</v>
      </c>
      <c r="Y662" s="56">
        <f t="shared" si="150"/>
        <v>0</v>
      </c>
      <c r="Z662" s="7">
        <f t="shared" si="151"/>
        <v>0</v>
      </c>
      <c r="AA662" s="7">
        <f t="shared" si="152"/>
        <v>0</v>
      </c>
      <c r="AB662" s="7">
        <f t="shared" si="153"/>
        <v>0</v>
      </c>
      <c r="AC662" s="7">
        <f t="shared" si="154"/>
        <v>0</v>
      </c>
      <c r="AD662" s="7">
        <f t="shared" si="155"/>
        <v>0</v>
      </c>
      <c r="AI662" s="83" t="b">
        <f t="shared" ref="AI662:AI725" si="156">(U662/T662)&gt;=1.03</f>
        <v>1</v>
      </c>
      <c r="AJ662" s="83" t="b">
        <f t="shared" ref="AJ662:AJ725" si="157">(X662/W662)&gt;=1.03</f>
        <v>1</v>
      </c>
      <c r="AK662" s="83" t="b">
        <f t="shared" ref="AK662:AK725" si="158">OR(NOT(AI662),NOT(AJ662))</f>
        <v>0</v>
      </c>
      <c r="BT662" s="12"/>
      <c r="CA662" s="108"/>
    </row>
    <row r="663" spans="1:79" ht="15" hidden="1" customHeight="1" x14ac:dyDescent="0.35">
      <c r="A663" s="87">
        <v>44224</v>
      </c>
      <c r="B663" s="88" t="s">
        <v>26</v>
      </c>
      <c r="C663" s="74" t="s">
        <v>367</v>
      </c>
      <c r="D663" s="73" t="s">
        <v>408</v>
      </c>
      <c r="E663" s="74">
        <v>232000</v>
      </c>
      <c r="F663" s="74" t="s">
        <v>409</v>
      </c>
      <c r="G663" s="74">
        <v>232103</v>
      </c>
      <c r="H663" s="74">
        <v>3</v>
      </c>
      <c r="I663" s="74" t="str">
        <f t="shared" si="149"/>
        <v>New Update</v>
      </c>
      <c r="J663" s="74"/>
      <c r="K663" s="72"/>
      <c r="L663" s="74">
        <v>397</v>
      </c>
      <c r="M663" s="74">
        <v>453</v>
      </c>
      <c r="N663" s="74">
        <v>468</v>
      </c>
      <c r="O663" s="74">
        <v>448</v>
      </c>
      <c r="P663" s="74">
        <v>504</v>
      </c>
      <c r="Q663" s="74">
        <v>553</v>
      </c>
      <c r="R663" s="1"/>
      <c r="S663" s="7">
        <v>397</v>
      </c>
      <c r="T663" s="7">
        <v>453</v>
      </c>
      <c r="U663" s="7">
        <v>468</v>
      </c>
      <c r="V663" s="7">
        <v>448</v>
      </c>
      <c r="W663" s="7">
        <v>504</v>
      </c>
      <c r="X663" s="49">
        <v>553</v>
      </c>
      <c r="Y663" s="56">
        <f t="shared" si="150"/>
        <v>0</v>
      </c>
      <c r="Z663" s="7">
        <f t="shared" si="151"/>
        <v>0</v>
      </c>
      <c r="AA663" s="7">
        <f t="shared" si="152"/>
        <v>0</v>
      </c>
      <c r="AB663" s="7">
        <f t="shared" si="153"/>
        <v>0</v>
      </c>
      <c r="AC663" s="7">
        <f t="shared" si="154"/>
        <v>0</v>
      </c>
      <c r="AD663" s="7">
        <f t="shared" si="155"/>
        <v>0</v>
      </c>
      <c r="AI663" s="83" t="b">
        <f t="shared" si="156"/>
        <v>1</v>
      </c>
      <c r="AJ663" s="83" t="b">
        <f t="shared" si="157"/>
        <v>1</v>
      </c>
      <c r="AK663" s="83" t="b">
        <f t="shared" si="158"/>
        <v>0</v>
      </c>
      <c r="BT663" s="12"/>
      <c r="CA663" s="108"/>
    </row>
    <row r="664" spans="1:79" ht="15" hidden="1" customHeight="1" x14ac:dyDescent="0.35">
      <c r="A664" s="87">
        <v>44224</v>
      </c>
      <c r="B664" s="88" t="s">
        <v>26</v>
      </c>
      <c r="C664" s="74" t="s">
        <v>363</v>
      </c>
      <c r="D664" s="73" t="s">
        <v>405</v>
      </c>
      <c r="E664" s="74">
        <v>232116</v>
      </c>
      <c r="F664" s="74" t="s">
        <v>170</v>
      </c>
      <c r="G664" s="74">
        <v>232005</v>
      </c>
      <c r="H664" s="74">
        <v>1</v>
      </c>
      <c r="I664" s="74" t="str">
        <f t="shared" si="149"/>
        <v>New Update</v>
      </c>
      <c r="J664" s="74"/>
      <c r="K664" s="72"/>
      <c r="L664" s="74">
        <v>460</v>
      </c>
      <c r="M664" s="74">
        <v>530</v>
      </c>
      <c r="N664" s="74">
        <v>610</v>
      </c>
      <c r="O664" s="74">
        <v>524</v>
      </c>
      <c r="P664" s="74">
        <v>597</v>
      </c>
      <c r="Q664" s="74">
        <v>687</v>
      </c>
      <c r="R664" s="1"/>
      <c r="S664" s="5">
        <v>329</v>
      </c>
      <c r="T664" s="5">
        <v>372</v>
      </c>
      <c r="U664" s="5">
        <v>428</v>
      </c>
      <c r="V664" s="5">
        <v>384</v>
      </c>
      <c r="W664" s="5">
        <v>421</v>
      </c>
      <c r="X664" s="52">
        <v>484</v>
      </c>
      <c r="Y664" s="80">
        <f t="shared" si="150"/>
        <v>-131</v>
      </c>
      <c r="Z664" s="5">
        <f t="shared" si="151"/>
        <v>-158</v>
      </c>
      <c r="AA664" s="5">
        <f t="shared" si="152"/>
        <v>-182</v>
      </c>
      <c r="AB664" s="5">
        <f t="shared" si="153"/>
        <v>-140</v>
      </c>
      <c r="AC664" s="5">
        <f t="shared" si="154"/>
        <v>-176</v>
      </c>
      <c r="AD664" s="5">
        <f t="shared" si="155"/>
        <v>-203</v>
      </c>
      <c r="AI664" s="83" t="b">
        <f t="shared" si="156"/>
        <v>1</v>
      </c>
      <c r="AJ664" s="83" t="b">
        <f t="shared" si="157"/>
        <v>1</v>
      </c>
      <c r="AK664" s="83" t="b">
        <f t="shared" si="158"/>
        <v>0</v>
      </c>
      <c r="BT664" s="12"/>
      <c r="CA664" s="108"/>
    </row>
    <row r="665" spans="1:79" ht="15" hidden="1" customHeight="1" x14ac:dyDescent="0.35">
      <c r="A665" s="87">
        <v>44148</v>
      </c>
      <c r="B665" s="88" t="s">
        <v>44</v>
      </c>
      <c r="C665" s="73">
        <v>2314</v>
      </c>
      <c r="D665" s="74" t="s">
        <v>128</v>
      </c>
      <c r="E665" s="74">
        <v>223961</v>
      </c>
      <c r="F665" s="74" t="s">
        <v>178</v>
      </c>
      <c r="G665" s="74">
        <v>220983</v>
      </c>
      <c r="H665" s="74">
        <v>1</v>
      </c>
      <c r="I665" s="74" t="str">
        <f t="shared" si="149"/>
        <v>Does not match old PSSE info</v>
      </c>
      <c r="J665" s="74"/>
      <c r="K665" s="72"/>
      <c r="L665" s="74">
        <v>1164</v>
      </c>
      <c r="M665" s="74">
        <v>1164</v>
      </c>
      <c r="N665" s="74">
        <v>1200</v>
      </c>
      <c r="O665" s="74">
        <v>1164</v>
      </c>
      <c r="P665" s="74">
        <v>1164</v>
      </c>
      <c r="Q665" s="74">
        <v>1200</v>
      </c>
      <c r="R665" s="1"/>
      <c r="S665" s="5">
        <v>1104</v>
      </c>
      <c r="T665" s="7">
        <v>1164</v>
      </c>
      <c r="U665" s="7">
        <v>1200</v>
      </c>
      <c r="V665" s="7">
        <v>1164</v>
      </c>
      <c r="W665" s="7">
        <v>1164</v>
      </c>
      <c r="X665" s="49">
        <v>1200</v>
      </c>
      <c r="Y665" s="80">
        <f t="shared" si="150"/>
        <v>-60</v>
      </c>
      <c r="Z665" s="7">
        <f t="shared" si="151"/>
        <v>0</v>
      </c>
      <c r="AA665" s="7">
        <f t="shared" si="152"/>
        <v>0</v>
      </c>
      <c r="AB665" s="7">
        <f t="shared" si="153"/>
        <v>0</v>
      </c>
      <c r="AC665" s="7">
        <f t="shared" si="154"/>
        <v>0</v>
      </c>
      <c r="AD665" s="7">
        <f t="shared" si="155"/>
        <v>0</v>
      </c>
      <c r="AI665" s="83" t="b">
        <f t="shared" si="156"/>
        <v>1</v>
      </c>
      <c r="AJ665" s="83" t="b">
        <f t="shared" si="157"/>
        <v>1</v>
      </c>
      <c r="AK665" s="83" t="b">
        <f t="shared" si="158"/>
        <v>0</v>
      </c>
      <c r="BT665" s="12"/>
      <c r="CA665" s="108"/>
    </row>
    <row r="666" spans="1:79" ht="15" hidden="1" customHeight="1" x14ac:dyDescent="0.35">
      <c r="A666" s="87">
        <v>44148</v>
      </c>
      <c r="B666" s="88" t="s">
        <v>44</v>
      </c>
      <c r="C666" s="73">
        <v>2334</v>
      </c>
      <c r="D666" s="74" t="s">
        <v>130</v>
      </c>
      <c r="E666" s="74">
        <v>223962</v>
      </c>
      <c r="F666" s="74" t="s">
        <v>179</v>
      </c>
      <c r="G666" s="74">
        <v>220984</v>
      </c>
      <c r="H666" s="74">
        <v>1</v>
      </c>
      <c r="I666" s="74" t="str">
        <f t="shared" si="149"/>
        <v>Matches old PSSE info</v>
      </c>
      <c r="J666" s="74"/>
      <c r="K666" s="72"/>
      <c r="L666" s="74">
        <v>1164</v>
      </c>
      <c r="M666" s="74">
        <v>1164</v>
      </c>
      <c r="N666" s="74">
        <v>1200</v>
      </c>
      <c r="O666" s="74">
        <v>1164</v>
      </c>
      <c r="P666" s="74">
        <v>1164</v>
      </c>
      <c r="Q666" s="74">
        <v>1200</v>
      </c>
      <c r="R666" s="1"/>
      <c r="S666" s="5">
        <v>1104</v>
      </c>
      <c r="T666" s="7">
        <v>1164</v>
      </c>
      <c r="U666" s="7">
        <v>1200</v>
      </c>
      <c r="V666" s="7">
        <v>1164</v>
      </c>
      <c r="W666" s="7">
        <v>1164</v>
      </c>
      <c r="X666" s="49">
        <v>1200</v>
      </c>
      <c r="Y666" s="80">
        <f t="shared" si="150"/>
        <v>-60</v>
      </c>
      <c r="Z666" s="7">
        <f t="shared" si="151"/>
        <v>0</v>
      </c>
      <c r="AA666" s="7">
        <f t="shared" si="152"/>
        <v>0</v>
      </c>
      <c r="AB666" s="7">
        <f t="shared" si="153"/>
        <v>0</v>
      </c>
      <c r="AC666" s="7">
        <f t="shared" si="154"/>
        <v>0</v>
      </c>
      <c r="AD666" s="7">
        <f t="shared" si="155"/>
        <v>0</v>
      </c>
      <c r="AI666" s="83" t="b">
        <f t="shared" si="156"/>
        <v>1</v>
      </c>
      <c r="AJ666" s="83" t="b">
        <f t="shared" si="157"/>
        <v>1</v>
      </c>
      <c r="AK666" s="83" t="b">
        <f t="shared" si="158"/>
        <v>0</v>
      </c>
      <c r="BT666" s="12"/>
      <c r="CA666" s="108"/>
    </row>
    <row r="667" spans="1:79" ht="15" hidden="1" customHeight="1" x14ac:dyDescent="0.35">
      <c r="A667" s="87">
        <v>44148</v>
      </c>
      <c r="B667" s="88" t="s">
        <v>44</v>
      </c>
      <c r="C667" s="74">
        <v>2340</v>
      </c>
      <c r="D667" s="74" t="s">
        <v>60</v>
      </c>
      <c r="E667" s="74">
        <v>220959</v>
      </c>
      <c r="F667" s="74" t="s">
        <v>61</v>
      </c>
      <c r="G667" s="74">
        <v>223979</v>
      </c>
      <c r="H667" s="74" t="s">
        <v>42</v>
      </c>
      <c r="I667" s="74" t="str">
        <f t="shared" si="149"/>
        <v>Matches old PSSE info</v>
      </c>
      <c r="J667" s="74"/>
      <c r="K667" s="72"/>
      <c r="L667" s="74">
        <v>748</v>
      </c>
      <c r="M667" s="74">
        <v>857</v>
      </c>
      <c r="N667" s="74">
        <v>928</v>
      </c>
      <c r="O667" s="74">
        <v>883</v>
      </c>
      <c r="P667" s="74">
        <v>974</v>
      </c>
      <c r="Q667" s="74">
        <v>1004</v>
      </c>
      <c r="R667" s="1"/>
      <c r="S667" s="7">
        <v>748</v>
      </c>
      <c r="T667" s="5">
        <v>796</v>
      </c>
      <c r="U667" s="5">
        <v>835</v>
      </c>
      <c r="V667" s="5">
        <v>796</v>
      </c>
      <c r="W667" s="5">
        <v>796</v>
      </c>
      <c r="X667" s="52">
        <v>835</v>
      </c>
      <c r="Y667" s="56">
        <f t="shared" si="150"/>
        <v>0</v>
      </c>
      <c r="Z667" s="5">
        <f t="shared" si="151"/>
        <v>-61</v>
      </c>
      <c r="AA667" s="5">
        <f t="shared" si="152"/>
        <v>-93</v>
      </c>
      <c r="AB667" s="5">
        <f t="shared" si="153"/>
        <v>-87</v>
      </c>
      <c r="AC667" s="5">
        <f t="shared" si="154"/>
        <v>-178</v>
      </c>
      <c r="AD667" s="5">
        <f t="shared" si="155"/>
        <v>-169</v>
      </c>
      <c r="AI667" s="83" t="b">
        <f t="shared" si="156"/>
        <v>1</v>
      </c>
      <c r="AJ667" s="83" t="b">
        <f t="shared" si="157"/>
        <v>1</v>
      </c>
      <c r="AK667" s="83" t="b">
        <f t="shared" si="158"/>
        <v>0</v>
      </c>
      <c r="BT667" s="12"/>
      <c r="CA667" s="108"/>
    </row>
    <row r="668" spans="1:79" ht="15" hidden="1" customHeight="1" x14ac:dyDescent="0.35">
      <c r="A668" s="87">
        <v>44148</v>
      </c>
      <c r="B668" s="88" t="s">
        <v>44</v>
      </c>
      <c r="C668" s="73">
        <v>2341</v>
      </c>
      <c r="D668" s="74" t="s">
        <v>134</v>
      </c>
      <c r="E668" s="74">
        <v>223980</v>
      </c>
      <c r="F668" s="74" t="s">
        <v>180</v>
      </c>
      <c r="G668" s="74">
        <v>220956</v>
      </c>
      <c r="H668" s="74" t="s">
        <v>42</v>
      </c>
      <c r="I668" s="74" t="str">
        <f t="shared" si="149"/>
        <v>Matches old PSSE info</v>
      </c>
      <c r="J668" s="74"/>
      <c r="K668" s="72"/>
      <c r="L668" s="74">
        <v>748</v>
      </c>
      <c r="M668" s="74">
        <v>857</v>
      </c>
      <c r="N668" s="74">
        <v>928</v>
      </c>
      <c r="O668" s="74">
        <v>883</v>
      </c>
      <c r="P668" s="74">
        <v>974</v>
      </c>
      <c r="Q668" s="74">
        <v>1004</v>
      </c>
      <c r="R668" s="1"/>
      <c r="S668" s="7">
        <v>748</v>
      </c>
      <c r="T668" s="5">
        <v>796</v>
      </c>
      <c r="U668" s="5">
        <v>835</v>
      </c>
      <c r="V668" s="5">
        <v>796</v>
      </c>
      <c r="W668" s="5">
        <v>796</v>
      </c>
      <c r="X668" s="52">
        <v>835</v>
      </c>
      <c r="Y668" s="56">
        <f t="shared" si="150"/>
        <v>0</v>
      </c>
      <c r="Z668" s="5">
        <f t="shared" si="151"/>
        <v>-61</v>
      </c>
      <c r="AA668" s="5">
        <f t="shared" si="152"/>
        <v>-93</v>
      </c>
      <c r="AB668" s="5">
        <f t="shared" si="153"/>
        <v>-87</v>
      </c>
      <c r="AC668" s="5">
        <f t="shared" si="154"/>
        <v>-178</v>
      </c>
      <c r="AD668" s="5">
        <f t="shared" si="155"/>
        <v>-169</v>
      </c>
      <c r="AI668" s="83" t="b">
        <f t="shared" si="156"/>
        <v>1</v>
      </c>
      <c r="AJ668" s="83" t="b">
        <f t="shared" si="157"/>
        <v>1</v>
      </c>
      <c r="AK668" s="83" t="b">
        <f t="shared" si="158"/>
        <v>0</v>
      </c>
      <c r="BT668" s="12"/>
      <c r="CA668" s="108"/>
    </row>
    <row r="669" spans="1:79" ht="15" hidden="1" customHeight="1" x14ac:dyDescent="0.35">
      <c r="A669" s="87">
        <v>44183</v>
      </c>
      <c r="B669" s="88" t="s">
        <v>44</v>
      </c>
      <c r="C669" s="73">
        <v>5011</v>
      </c>
      <c r="D669" s="74" t="s">
        <v>314</v>
      </c>
      <c r="E669" s="74">
        <v>200003</v>
      </c>
      <c r="F669" s="74" t="s">
        <v>341</v>
      </c>
      <c r="G669" s="74">
        <v>200004</v>
      </c>
      <c r="H669" s="74">
        <v>1</v>
      </c>
      <c r="I669" s="74" t="str">
        <f t="shared" si="149"/>
        <v>Matches old PSSE info</v>
      </c>
      <c r="J669" s="74"/>
      <c r="K669" s="72"/>
      <c r="L669" s="74">
        <v>2812</v>
      </c>
      <c r="M669" s="74">
        <v>3098</v>
      </c>
      <c r="N669" s="74">
        <v>3671</v>
      </c>
      <c r="O669" s="74">
        <v>3202</v>
      </c>
      <c r="P669" s="74">
        <v>3507</v>
      </c>
      <c r="Q669" s="74">
        <v>3682</v>
      </c>
      <c r="R669" s="1"/>
      <c r="S669" s="5">
        <v>1732</v>
      </c>
      <c r="T669" s="5">
        <v>1732</v>
      </c>
      <c r="U669" s="5">
        <v>1818</v>
      </c>
      <c r="V669" s="5">
        <v>1732</v>
      </c>
      <c r="W669" s="5">
        <v>1732</v>
      </c>
      <c r="X669" s="52">
        <v>1818</v>
      </c>
      <c r="Y669" s="80">
        <f t="shared" si="150"/>
        <v>-1080</v>
      </c>
      <c r="Z669" s="5">
        <f t="shared" si="151"/>
        <v>-1366</v>
      </c>
      <c r="AA669" s="5">
        <f t="shared" si="152"/>
        <v>-1853</v>
      </c>
      <c r="AB669" s="5">
        <f t="shared" si="153"/>
        <v>-1470</v>
      </c>
      <c r="AC669" s="5">
        <f t="shared" si="154"/>
        <v>-1775</v>
      </c>
      <c r="AD669" s="5">
        <f t="shared" si="155"/>
        <v>-1864</v>
      </c>
      <c r="AI669" s="83" t="b">
        <f t="shared" si="156"/>
        <v>1</v>
      </c>
      <c r="AJ669" s="83" t="b">
        <f t="shared" si="157"/>
        <v>1</v>
      </c>
      <c r="AK669" s="83" t="b">
        <f t="shared" si="158"/>
        <v>0</v>
      </c>
      <c r="BT669" s="12"/>
      <c r="CA669" s="108"/>
    </row>
    <row r="670" spans="1:79" ht="15" hidden="1" customHeight="1" x14ac:dyDescent="0.35">
      <c r="A670" s="87">
        <v>44195</v>
      </c>
      <c r="B670" s="88" t="s">
        <v>44</v>
      </c>
      <c r="C670" s="92">
        <v>5053</v>
      </c>
      <c r="D670" s="93" t="s">
        <v>314</v>
      </c>
      <c r="E670" s="93">
        <v>200003</v>
      </c>
      <c r="F670" s="93" t="s">
        <v>342</v>
      </c>
      <c r="G670" s="93">
        <v>200025</v>
      </c>
      <c r="H670" s="74">
        <v>1</v>
      </c>
      <c r="I670" s="74" t="str">
        <f t="shared" si="149"/>
        <v>Matches old PSSE info</v>
      </c>
      <c r="J670" s="74"/>
      <c r="K670" s="72"/>
      <c r="L670" s="74">
        <v>2348</v>
      </c>
      <c r="M670" s="74">
        <v>2587</v>
      </c>
      <c r="N670" s="74">
        <v>3065</v>
      </c>
      <c r="O670" s="74">
        <v>2675</v>
      </c>
      <c r="P670" s="74">
        <v>2978</v>
      </c>
      <c r="Q670" s="74">
        <v>3413</v>
      </c>
      <c r="R670" s="1"/>
      <c r="S670" s="5">
        <v>1732</v>
      </c>
      <c r="T670" s="5">
        <v>1732</v>
      </c>
      <c r="U670" s="5">
        <v>1818</v>
      </c>
      <c r="V670" s="5">
        <v>1732</v>
      </c>
      <c r="W670" s="5">
        <v>1732</v>
      </c>
      <c r="X670" s="52">
        <v>1818</v>
      </c>
      <c r="Y670" s="80">
        <f t="shared" si="150"/>
        <v>-616</v>
      </c>
      <c r="Z670" s="5">
        <f t="shared" si="151"/>
        <v>-855</v>
      </c>
      <c r="AA670" s="5">
        <f t="shared" si="152"/>
        <v>-1247</v>
      </c>
      <c r="AB670" s="5">
        <f t="shared" si="153"/>
        <v>-943</v>
      </c>
      <c r="AC670" s="5">
        <f t="shared" si="154"/>
        <v>-1246</v>
      </c>
      <c r="AD670" s="5">
        <f t="shared" si="155"/>
        <v>-1595</v>
      </c>
      <c r="AI670" s="83" t="b">
        <f t="shared" si="156"/>
        <v>1</v>
      </c>
      <c r="AJ670" s="83" t="b">
        <f t="shared" si="157"/>
        <v>1</v>
      </c>
      <c r="AK670" s="83" t="b">
        <f t="shared" si="158"/>
        <v>0</v>
      </c>
      <c r="BT670" s="12"/>
      <c r="CA670" s="108"/>
    </row>
    <row r="671" spans="1:79" ht="15" hidden="1" customHeight="1" x14ac:dyDescent="0.35">
      <c r="A671" s="87">
        <v>44195</v>
      </c>
      <c r="B671" s="88" t="s">
        <v>44</v>
      </c>
      <c r="C671" s="73">
        <v>5055</v>
      </c>
      <c r="D671" s="74" t="s">
        <v>314</v>
      </c>
      <c r="E671" s="74">
        <v>200003</v>
      </c>
      <c r="F671" s="74" t="s">
        <v>338</v>
      </c>
      <c r="G671" s="74">
        <v>235105</v>
      </c>
      <c r="H671" s="74">
        <v>1</v>
      </c>
      <c r="I671" s="74" t="str">
        <f t="shared" si="149"/>
        <v>Matches old PSSE info</v>
      </c>
      <c r="J671" s="74"/>
      <c r="K671" s="72"/>
      <c r="L671" s="74">
        <v>2812</v>
      </c>
      <c r="M671" s="74">
        <v>3098</v>
      </c>
      <c r="N671" s="74">
        <v>3671</v>
      </c>
      <c r="O671" s="74">
        <v>3202</v>
      </c>
      <c r="P671" s="74">
        <v>3567</v>
      </c>
      <c r="Q671" s="74">
        <v>4088</v>
      </c>
      <c r="R671" s="1"/>
      <c r="S671" s="5">
        <v>2598</v>
      </c>
      <c r="T671" s="5">
        <v>2598</v>
      </c>
      <c r="U671" s="5">
        <v>2727</v>
      </c>
      <c r="V671" s="5">
        <v>2598</v>
      </c>
      <c r="W671" s="5">
        <v>2598</v>
      </c>
      <c r="X671" s="52">
        <v>2727</v>
      </c>
      <c r="Y671" s="80">
        <f t="shared" si="150"/>
        <v>-214</v>
      </c>
      <c r="Z671" s="5">
        <f t="shared" si="151"/>
        <v>-500</v>
      </c>
      <c r="AA671" s="5">
        <f t="shared" si="152"/>
        <v>-944</v>
      </c>
      <c r="AB671" s="5">
        <f t="shared" si="153"/>
        <v>-604</v>
      </c>
      <c r="AC671" s="5">
        <f t="shared" si="154"/>
        <v>-969</v>
      </c>
      <c r="AD671" s="5">
        <f t="shared" si="155"/>
        <v>-1361</v>
      </c>
      <c r="AI671" s="83" t="b">
        <f t="shared" si="156"/>
        <v>1</v>
      </c>
      <c r="AJ671" s="83" t="b">
        <f t="shared" si="157"/>
        <v>1</v>
      </c>
      <c r="AK671" s="83" t="b">
        <f t="shared" si="158"/>
        <v>0</v>
      </c>
      <c r="BT671" s="12"/>
      <c r="CA671" s="108"/>
    </row>
    <row r="672" spans="1:79" ht="15" hidden="1" customHeight="1" x14ac:dyDescent="0.35">
      <c r="A672" s="87">
        <v>44195</v>
      </c>
      <c r="B672" s="88" t="s">
        <v>44</v>
      </c>
      <c r="C672" s="73">
        <v>5072</v>
      </c>
      <c r="D672" s="74" t="s">
        <v>323</v>
      </c>
      <c r="E672" s="74">
        <v>200018</v>
      </c>
      <c r="F672" s="74" t="s">
        <v>343</v>
      </c>
      <c r="G672" s="74">
        <v>200020</v>
      </c>
      <c r="H672" s="74">
        <v>1</v>
      </c>
      <c r="I672" s="74" t="str">
        <f t="shared" si="149"/>
        <v>Matches old PSSE info</v>
      </c>
      <c r="J672" s="74"/>
      <c r="K672" s="72"/>
      <c r="L672" s="74">
        <v>2348</v>
      </c>
      <c r="M672" s="74">
        <v>2587</v>
      </c>
      <c r="N672" s="74">
        <v>3065</v>
      </c>
      <c r="O672" s="74">
        <v>2675</v>
      </c>
      <c r="P672" s="74">
        <v>2978</v>
      </c>
      <c r="Q672" s="74">
        <v>3413</v>
      </c>
      <c r="R672" s="1"/>
      <c r="S672" s="68">
        <v>2395</v>
      </c>
      <c r="T672" s="68">
        <v>2598</v>
      </c>
      <c r="U672" s="5">
        <v>2727</v>
      </c>
      <c r="V672" s="5">
        <v>2598</v>
      </c>
      <c r="W672" s="5">
        <v>2598</v>
      </c>
      <c r="X672" s="52">
        <v>2727</v>
      </c>
      <c r="Y672" s="56">
        <f t="shared" si="150"/>
        <v>47</v>
      </c>
      <c r="Z672" s="7">
        <f t="shared" si="151"/>
        <v>11</v>
      </c>
      <c r="AA672" s="5">
        <f t="shared" si="152"/>
        <v>-338</v>
      </c>
      <c r="AB672" s="5">
        <f t="shared" si="153"/>
        <v>-77</v>
      </c>
      <c r="AC672" s="5">
        <f t="shared" si="154"/>
        <v>-380</v>
      </c>
      <c r="AD672" s="5">
        <f t="shared" si="155"/>
        <v>-686</v>
      </c>
      <c r="AI672" s="83" t="b">
        <f t="shared" si="156"/>
        <v>1</v>
      </c>
      <c r="AJ672" s="83" t="b">
        <f t="shared" si="157"/>
        <v>1</v>
      </c>
      <c r="AK672" s="83" t="b">
        <f t="shared" si="158"/>
        <v>0</v>
      </c>
      <c r="BT672" s="12"/>
      <c r="CA672" s="108"/>
    </row>
    <row r="673" spans="1:79" ht="15" hidden="1" customHeight="1" x14ac:dyDescent="0.35">
      <c r="A673" s="87">
        <v>44195</v>
      </c>
      <c r="B673" s="88" t="s">
        <v>44</v>
      </c>
      <c r="C673" s="94">
        <v>5073</v>
      </c>
      <c r="D673" s="74" t="s">
        <v>344</v>
      </c>
      <c r="E673" s="74">
        <v>200018</v>
      </c>
      <c r="F673" s="74" t="s">
        <v>323</v>
      </c>
      <c r="G673" s="74">
        <v>200301</v>
      </c>
      <c r="H673" s="74">
        <v>1</v>
      </c>
      <c r="I673" s="74" t="str">
        <f t="shared" si="149"/>
        <v>Matches old PSSE info</v>
      </c>
      <c r="J673" s="74"/>
      <c r="K673" s="72"/>
      <c r="L673" s="74">
        <v>2348</v>
      </c>
      <c r="M673" s="74">
        <v>2587</v>
      </c>
      <c r="N673" s="74">
        <v>3065</v>
      </c>
      <c r="O673" s="74">
        <v>2675</v>
      </c>
      <c r="P673" s="74">
        <v>2978</v>
      </c>
      <c r="Q673" s="74">
        <v>3413</v>
      </c>
      <c r="R673" s="1"/>
      <c r="S673" s="5">
        <v>1732</v>
      </c>
      <c r="T673" s="5">
        <v>1732</v>
      </c>
      <c r="U673" s="5">
        <v>1818</v>
      </c>
      <c r="V673" s="5">
        <v>1732</v>
      </c>
      <c r="W673" s="5">
        <v>1732</v>
      </c>
      <c r="X673" s="52">
        <v>1818</v>
      </c>
      <c r="Y673" s="80">
        <f t="shared" si="150"/>
        <v>-616</v>
      </c>
      <c r="Z673" s="5">
        <f t="shared" si="151"/>
        <v>-855</v>
      </c>
      <c r="AA673" s="5">
        <f t="shared" si="152"/>
        <v>-1247</v>
      </c>
      <c r="AB673" s="5">
        <f t="shared" si="153"/>
        <v>-943</v>
      </c>
      <c r="AC673" s="5">
        <f t="shared" si="154"/>
        <v>-1246</v>
      </c>
      <c r="AD673" s="5">
        <f t="shared" si="155"/>
        <v>-1595</v>
      </c>
      <c r="AI673" s="83" t="b">
        <f t="shared" si="156"/>
        <v>1</v>
      </c>
      <c r="AJ673" s="83" t="b">
        <f t="shared" si="157"/>
        <v>1</v>
      </c>
      <c r="AK673" s="83" t="b">
        <f t="shared" si="158"/>
        <v>0</v>
      </c>
      <c r="BT673" s="12"/>
      <c r="CA673" s="108"/>
    </row>
    <row r="674" spans="1:79" ht="15" hidden="1" customHeight="1" x14ac:dyDescent="0.35">
      <c r="A674" s="87">
        <v>44183</v>
      </c>
      <c r="B674" s="88" t="s">
        <v>44</v>
      </c>
      <c r="C674" s="73">
        <v>11502</v>
      </c>
      <c r="D674" s="74" t="s">
        <v>332</v>
      </c>
      <c r="E674" s="74">
        <v>224102</v>
      </c>
      <c r="F674" s="74" t="s">
        <v>333</v>
      </c>
      <c r="G674" s="74">
        <v>224104</v>
      </c>
      <c r="H674" s="74">
        <v>1</v>
      </c>
      <c r="I674" s="74" t="str">
        <f t="shared" si="149"/>
        <v>Matches old PSSE info</v>
      </c>
      <c r="J674" s="74"/>
      <c r="K674" s="72"/>
      <c r="L674" s="74">
        <v>225</v>
      </c>
      <c r="M674" s="74">
        <v>285</v>
      </c>
      <c r="N674" s="74">
        <v>300</v>
      </c>
      <c r="O674" s="74">
        <v>264</v>
      </c>
      <c r="P674" s="74">
        <v>291</v>
      </c>
      <c r="Q674" s="74">
        <v>300</v>
      </c>
      <c r="R674" s="1"/>
      <c r="S674" s="5">
        <v>209</v>
      </c>
      <c r="T674" s="5">
        <v>260</v>
      </c>
      <c r="U674" s="5">
        <v>299</v>
      </c>
      <c r="V674" s="5">
        <v>241</v>
      </c>
      <c r="W674" s="7">
        <v>291</v>
      </c>
      <c r="X674" s="49">
        <v>300</v>
      </c>
      <c r="Y674" s="80">
        <f t="shared" si="150"/>
        <v>-16</v>
      </c>
      <c r="Z674" s="5">
        <f t="shared" si="151"/>
        <v>-25</v>
      </c>
      <c r="AA674" s="5">
        <f t="shared" si="152"/>
        <v>-1</v>
      </c>
      <c r="AB674" s="5">
        <f t="shared" si="153"/>
        <v>-23</v>
      </c>
      <c r="AC674" s="7">
        <f t="shared" si="154"/>
        <v>0</v>
      </c>
      <c r="AD674" s="7">
        <f t="shared" si="155"/>
        <v>0</v>
      </c>
      <c r="AI674" s="83" t="b">
        <f t="shared" si="156"/>
        <v>1</v>
      </c>
      <c r="AJ674" s="83" t="b">
        <f t="shared" si="157"/>
        <v>1</v>
      </c>
      <c r="AK674" s="83" t="b">
        <f t="shared" si="158"/>
        <v>0</v>
      </c>
      <c r="BT674" s="12"/>
      <c r="CA674" s="108"/>
    </row>
    <row r="675" spans="1:79" ht="15" hidden="1" customHeight="1" x14ac:dyDescent="0.35">
      <c r="A675" s="87">
        <v>44183</v>
      </c>
      <c r="B675" s="88" t="s">
        <v>44</v>
      </c>
      <c r="C675" s="73">
        <v>11504</v>
      </c>
      <c r="D675" s="74" t="s">
        <v>333</v>
      </c>
      <c r="E675" s="74">
        <v>224104</v>
      </c>
      <c r="F675" s="74" t="s">
        <v>334</v>
      </c>
      <c r="G675" s="74">
        <v>224111</v>
      </c>
      <c r="H675" s="74">
        <v>1</v>
      </c>
      <c r="I675" s="74" t="str">
        <f t="shared" si="149"/>
        <v>Matches old PSSE info</v>
      </c>
      <c r="J675" s="74"/>
      <c r="K675" s="72"/>
      <c r="L675" s="74">
        <v>225</v>
      </c>
      <c r="M675" s="74">
        <v>233</v>
      </c>
      <c r="N675" s="74">
        <v>240</v>
      </c>
      <c r="O675" s="74">
        <v>233</v>
      </c>
      <c r="P675" s="74">
        <v>233</v>
      </c>
      <c r="Q675" s="74">
        <v>240</v>
      </c>
      <c r="R675" s="1"/>
      <c r="S675" s="5">
        <v>209</v>
      </c>
      <c r="T675" s="7">
        <v>233</v>
      </c>
      <c r="U675" s="7">
        <v>240</v>
      </c>
      <c r="V675" s="7">
        <v>233</v>
      </c>
      <c r="W675" s="7">
        <v>233</v>
      </c>
      <c r="X675" s="49">
        <v>240</v>
      </c>
      <c r="Y675" s="80">
        <f t="shared" si="150"/>
        <v>-16</v>
      </c>
      <c r="Z675" s="7">
        <f t="shared" si="151"/>
        <v>0</v>
      </c>
      <c r="AA675" s="7">
        <f t="shared" si="152"/>
        <v>0</v>
      </c>
      <c r="AB675" s="7">
        <f t="shared" si="153"/>
        <v>0</v>
      </c>
      <c r="AC675" s="7">
        <f t="shared" si="154"/>
        <v>0</v>
      </c>
      <c r="AD675" s="7">
        <f t="shared" si="155"/>
        <v>0</v>
      </c>
      <c r="AI675" s="83" t="b">
        <f t="shared" si="156"/>
        <v>1</v>
      </c>
      <c r="AJ675" s="83" t="b">
        <f t="shared" si="157"/>
        <v>1</v>
      </c>
      <c r="AK675" s="83" t="b">
        <f t="shared" si="158"/>
        <v>0</v>
      </c>
      <c r="BT675" s="12"/>
      <c r="CA675" s="108"/>
    </row>
    <row r="676" spans="1:79" ht="15" hidden="1" customHeight="1" x14ac:dyDescent="0.35">
      <c r="A676" s="87">
        <v>44183</v>
      </c>
      <c r="B676" s="88" t="s">
        <v>44</v>
      </c>
      <c r="C676" s="73">
        <v>11505</v>
      </c>
      <c r="D676" s="74" t="s">
        <v>321</v>
      </c>
      <c r="E676" s="74">
        <v>223981</v>
      </c>
      <c r="F676" s="74" t="s">
        <v>334</v>
      </c>
      <c r="G676" s="74">
        <v>224110</v>
      </c>
      <c r="H676" s="74">
        <v>1</v>
      </c>
      <c r="I676" s="74" t="str">
        <f t="shared" si="149"/>
        <v>Matches old PSSE info</v>
      </c>
      <c r="J676" s="74"/>
      <c r="K676" s="72"/>
      <c r="L676" s="74">
        <v>209</v>
      </c>
      <c r="M676" s="74">
        <v>260</v>
      </c>
      <c r="N676" s="74">
        <v>299</v>
      </c>
      <c r="O676" s="74">
        <v>241</v>
      </c>
      <c r="P676" s="74">
        <v>304</v>
      </c>
      <c r="Q676" s="74">
        <v>349</v>
      </c>
      <c r="R676" s="1"/>
      <c r="S676" s="7">
        <v>209</v>
      </c>
      <c r="T676" s="5">
        <v>239</v>
      </c>
      <c r="U676" s="5">
        <v>250</v>
      </c>
      <c r="V676" s="5">
        <v>239</v>
      </c>
      <c r="W676" s="5">
        <v>239</v>
      </c>
      <c r="X676" s="52">
        <v>250</v>
      </c>
      <c r="Y676" s="56">
        <f t="shared" si="150"/>
        <v>0</v>
      </c>
      <c r="Z676" s="5">
        <f t="shared" si="151"/>
        <v>-21</v>
      </c>
      <c r="AA676" s="5">
        <f t="shared" si="152"/>
        <v>-49</v>
      </c>
      <c r="AB676" s="5">
        <f t="shared" si="153"/>
        <v>-2</v>
      </c>
      <c r="AC676" s="5">
        <f t="shared" si="154"/>
        <v>-65</v>
      </c>
      <c r="AD676" s="5">
        <f t="shared" si="155"/>
        <v>-99</v>
      </c>
      <c r="AI676" s="83" t="b">
        <f t="shared" si="156"/>
        <v>1</v>
      </c>
      <c r="AJ676" s="83" t="b">
        <f t="shared" si="157"/>
        <v>1</v>
      </c>
      <c r="AK676" s="83" t="b">
        <f t="shared" si="158"/>
        <v>0</v>
      </c>
      <c r="BT676" s="12"/>
      <c r="CA676" s="108"/>
    </row>
    <row r="677" spans="1:79" ht="15" hidden="1" customHeight="1" x14ac:dyDescent="0.35">
      <c r="A677" s="87">
        <v>44224</v>
      </c>
      <c r="B677" s="88" t="s">
        <v>44</v>
      </c>
      <c r="C677" s="89">
        <v>11506</v>
      </c>
      <c r="D677" s="74" t="s">
        <v>321</v>
      </c>
      <c r="E677" s="74">
        <v>223981</v>
      </c>
      <c r="F677" s="74" t="s">
        <v>334</v>
      </c>
      <c r="G677" s="74">
        <v>224111</v>
      </c>
      <c r="H677" s="74">
        <v>1</v>
      </c>
      <c r="I677" s="74" t="str">
        <f t="shared" si="149"/>
        <v>New Update</v>
      </c>
      <c r="J677" s="74"/>
      <c r="K677" s="72"/>
      <c r="L677" s="74">
        <v>209</v>
      </c>
      <c r="M677" s="74">
        <v>260</v>
      </c>
      <c r="N677" s="74">
        <v>299</v>
      </c>
      <c r="O677" s="74">
        <v>241</v>
      </c>
      <c r="P677" s="74">
        <v>304</v>
      </c>
      <c r="Q677" s="74">
        <v>349</v>
      </c>
      <c r="R677" s="1"/>
      <c r="S677" s="7">
        <v>209</v>
      </c>
      <c r="T677" s="5">
        <v>239</v>
      </c>
      <c r="U677" s="5">
        <v>250</v>
      </c>
      <c r="V677" s="5">
        <v>239</v>
      </c>
      <c r="W677" s="5">
        <v>239</v>
      </c>
      <c r="X677" s="52">
        <v>250</v>
      </c>
      <c r="Y677" s="56">
        <f t="shared" si="150"/>
        <v>0</v>
      </c>
      <c r="Z677" s="5">
        <f t="shared" si="151"/>
        <v>-21</v>
      </c>
      <c r="AA677" s="5">
        <f t="shared" si="152"/>
        <v>-49</v>
      </c>
      <c r="AB677" s="5">
        <f t="shared" si="153"/>
        <v>-2</v>
      </c>
      <c r="AC677" s="5">
        <f t="shared" si="154"/>
        <v>-65</v>
      </c>
      <c r="AD677" s="5">
        <f t="shared" si="155"/>
        <v>-99</v>
      </c>
      <c r="AI677" s="83" t="b">
        <f t="shared" si="156"/>
        <v>1</v>
      </c>
      <c r="AJ677" s="83" t="b">
        <f t="shared" si="157"/>
        <v>1</v>
      </c>
      <c r="AK677" s="83" t="b">
        <f t="shared" si="158"/>
        <v>0</v>
      </c>
      <c r="BT677" s="12"/>
      <c r="CA677" s="108"/>
    </row>
    <row r="678" spans="1:79" ht="15" hidden="1" customHeight="1" x14ac:dyDescent="0.35">
      <c r="A678" s="87">
        <v>44148</v>
      </c>
      <c r="B678" s="88" t="s">
        <v>44</v>
      </c>
      <c r="C678" s="73">
        <v>11511</v>
      </c>
      <c r="D678" s="74" t="s">
        <v>102</v>
      </c>
      <c r="E678" s="74">
        <v>224104</v>
      </c>
      <c r="F678" s="74" t="s">
        <v>113</v>
      </c>
      <c r="G678" s="74">
        <v>224107</v>
      </c>
      <c r="H678" s="74">
        <v>1</v>
      </c>
      <c r="I678" s="74" t="str">
        <f t="shared" si="149"/>
        <v>Matches old PSSE info</v>
      </c>
      <c r="J678" s="74"/>
      <c r="K678" s="72"/>
      <c r="L678" s="74">
        <v>77</v>
      </c>
      <c r="M678" s="74">
        <v>89</v>
      </c>
      <c r="N678" s="74">
        <v>92</v>
      </c>
      <c r="O678" s="74">
        <v>82</v>
      </c>
      <c r="P678" s="74">
        <v>93</v>
      </c>
      <c r="Q678" s="74">
        <v>96</v>
      </c>
      <c r="R678" s="1"/>
      <c r="S678" s="68">
        <v>86</v>
      </c>
      <c r="T678" s="68">
        <v>103</v>
      </c>
      <c r="U678" s="68">
        <v>114</v>
      </c>
      <c r="V678" s="68">
        <v>91</v>
      </c>
      <c r="W678" s="68">
        <v>106</v>
      </c>
      <c r="X678" s="70">
        <v>117</v>
      </c>
      <c r="Y678" s="56">
        <f t="shared" si="150"/>
        <v>9</v>
      </c>
      <c r="Z678" s="7">
        <f t="shared" si="151"/>
        <v>14</v>
      </c>
      <c r="AA678" s="7">
        <f t="shared" si="152"/>
        <v>22</v>
      </c>
      <c r="AB678" s="7">
        <f t="shared" si="153"/>
        <v>9</v>
      </c>
      <c r="AC678" s="7">
        <f t="shared" si="154"/>
        <v>13</v>
      </c>
      <c r="AD678" s="7">
        <f t="shared" si="155"/>
        <v>21</v>
      </c>
      <c r="AI678" s="83" t="b">
        <f t="shared" si="156"/>
        <v>1</v>
      </c>
      <c r="AJ678" s="83" t="b">
        <f t="shared" si="157"/>
        <v>1</v>
      </c>
      <c r="AK678" s="83" t="b">
        <f t="shared" si="158"/>
        <v>0</v>
      </c>
      <c r="BT678" s="12"/>
      <c r="CA678" s="108"/>
    </row>
    <row r="679" spans="1:79" ht="15" hidden="1" customHeight="1" x14ac:dyDescent="0.35">
      <c r="A679" s="87">
        <v>44148</v>
      </c>
      <c r="B679" s="88" t="s">
        <v>44</v>
      </c>
      <c r="C679" s="73">
        <v>11513</v>
      </c>
      <c r="D679" s="74" t="s">
        <v>103</v>
      </c>
      <c r="E679" s="74">
        <v>224105</v>
      </c>
      <c r="F679" s="74" t="s">
        <v>114</v>
      </c>
      <c r="G679" s="74">
        <v>224108</v>
      </c>
      <c r="H679" s="74">
        <v>1</v>
      </c>
      <c r="I679" s="74" t="str">
        <f t="shared" si="149"/>
        <v>Matches old PSSE info</v>
      </c>
      <c r="J679" s="74"/>
      <c r="K679" s="72"/>
      <c r="L679" s="74">
        <v>77</v>
      </c>
      <c r="M679" s="74">
        <v>89</v>
      </c>
      <c r="N679" s="74">
        <v>92</v>
      </c>
      <c r="O679" s="74">
        <v>82</v>
      </c>
      <c r="P679" s="74">
        <v>93</v>
      </c>
      <c r="Q679" s="74">
        <v>96</v>
      </c>
      <c r="R679" s="1"/>
      <c r="S679" s="68">
        <v>86</v>
      </c>
      <c r="T679" s="68">
        <v>103</v>
      </c>
      <c r="U679" s="68">
        <v>114</v>
      </c>
      <c r="V679" s="68">
        <v>91</v>
      </c>
      <c r="W679" s="68">
        <v>106</v>
      </c>
      <c r="X679" s="70">
        <v>117</v>
      </c>
      <c r="Y679" s="56">
        <f t="shared" si="150"/>
        <v>9</v>
      </c>
      <c r="Z679" s="7">
        <f t="shared" si="151"/>
        <v>14</v>
      </c>
      <c r="AA679" s="7">
        <f t="shared" si="152"/>
        <v>22</v>
      </c>
      <c r="AB679" s="7">
        <f t="shared" si="153"/>
        <v>9</v>
      </c>
      <c r="AC679" s="7">
        <f t="shared" si="154"/>
        <v>13</v>
      </c>
      <c r="AD679" s="7">
        <f t="shared" si="155"/>
        <v>21</v>
      </c>
      <c r="AI679" s="83" t="b">
        <f t="shared" si="156"/>
        <v>1</v>
      </c>
      <c r="AJ679" s="83" t="b">
        <f t="shared" si="157"/>
        <v>1</v>
      </c>
      <c r="AK679" s="83" t="b">
        <f t="shared" si="158"/>
        <v>0</v>
      </c>
      <c r="BT679" s="12"/>
      <c r="CA679" s="108"/>
    </row>
    <row r="680" spans="1:79" ht="15" hidden="1" customHeight="1" x14ac:dyDescent="0.35">
      <c r="A680" s="87">
        <v>44224</v>
      </c>
      <c r="B680" s="88" t="s">
        <v>44</v>
      </c>
      <c r="C680" s="89">
        <v>11514</v>
      </c>
      <c r="D680" s="74" t="s">
        <v>334</v>
      </c>
      <c r="E680" s="74">
        <v>224111</v>
      </c>
      <c r="F680" s="74" t="s">
        <v>469</v>
      </c>
      <c r="G680" s="74">
        <v>224114</v>
      </c>
      <c r="H680" s="74">
        <v>1</v>
      </c>
      <c r="I680" s="74" t="str">
        <f t="shared" si="149"/>
        <v>New Update</v>
      </c>
      <c r="J680" s="74"/>
      <c r="K680" s="72"/>
      <c r="L680" s="74">
        <v>67</v>
      </c>
      <c r="M680" s="74">
        <v>78</v>
      </c>
      <c r="N680" s="74">
        <v>81</v>
      </c>
      <c r="O680" s="74">
        <v>72</v>
      </c>
      <c r="P680" s="74">
        <v>82</v>
      </c>
      <c r="Q680" s="74">
        <v>85</v>
      </c>
      <c r="R680" s="1"/>
      <c r="S680" s="68">
        <v>84</v>
      </c>
      <c r="T680" s="68">
        <v>108</v>
      </c>
      <c r="U680" s="68">
        <v>112</v>
      </c>
      <c r="V680" s="68">
        <v>88</v>
      </c>
      <c r="W680" s="68">
        <v>111</v>
      </c>
      <c r="X680" s="70">
        <v>115</v>
      </c>
      <c r="Y680" s="56">
        <f t="shared" si="150"/>
        <v>17</v>
      </c>
      <c r="Z680" s="7">
        <f t="shared" si="151"/>
        <v>30</v>
      </c>
      <c r="AA680" s="7">
        <f t="shared" si="152"/>
        <v>31</v>
      </c>
      <c r="AB680" s="7">
        <f t="shared" si="153"/>
        <v>16</v>
      </c>
      <c r="AC680" s="7">
        <f t="shared" si="154"/>
        <v>29</v>
      </c>
      <c r="AD680" s="7">
        <f t="shared" si="155"/>
        <v>30</v>
      </c>
      <c r="AI680" s="83" t="b">
        <f t="shared" si="156"/>
        <v>1</v>
      </c>
      <c r="AJ680" s="83" t="b">
        <f t="shared" si="157"/>
        <v>1</v>
      </c>
      <c r="AK680" s="83" t="b">
        <f t="shared" si="158"/>
        <v>0</v>
      </c>
      <c r="BT680" s="12"/>
      <c r="CA680" s="108"/>
    </row>
    <row r="681" spans="1:79" ht="15" hidden="1" customHeight="1" x14ac:dyDescent="0.35">
      <c r="A681" s="87">
        <v>44148</v>
      </c>
      <c r="B681" s="88" t="s">
        <v>44</v>
      </c>
      <c r="C681" s="74">
        <v>11515</v>
      </c>
      <c r="D681" s="74" t="s">
        <v>66</v>
      </c>
      <c r="E681" s="74">
        <v>224110</v>
      </c>
      <c r="F681" s="74" t="s">
        <v>67</v>
      </c>
      <c r="G681" s="74">
        <v>224115</v>
      </c>
      <c r="H681" s="74">
        <v>1</v>
      </c>
      <c r="I681" s="74" t="str">
        <f t="shared" si="149"/>
        <v>Matches old PSSE info</v>
      </c>
      <c r="J681" s="74"/>
      <c r="K681" s="72"/>
      <c r="L681" s="74">
        <v>67</v>
      </c>
      <c r="M681" s="74">
        <v>78</v>
      </c>
      <c r="N681" s="74">
        <v>81</v>
      </c>
      <c r="O681" s="74">
        <v>72</v>
      </c>
      <c r="P681" s="74">
        <v>82</v>
      </c>
      <c r="Q681" s="74">
        <v>85</v>
      </c>
      <c r="R681" s="1"/>
      <c r="S681" s="68">
        <v>84</v>
      </c>
      <c r="T681" s="68">
        <v>95</v>
      </c>
      <c r="U681" s="68">
        <v>105</v>
      </c>
      <c r="V681" s="68">
        <v>88</v>
      </c>
      <c r="W681" s="68">
        <v>97</v>
      </c>
      <c r="X681" s="70">
        <v>108</v>
      </c>
      <c r="Y681" s="56">
        <f t="shared" si="150"/>
        <v>17</v>
      </c>
      <c r="Z681" s="7">
        <f t="shared" si="151"/>
        <v>17</v>
      </c>
      <c r="AA681" s="7">
        <f t="shared" si="152"/>
        <v>24</v>
      </c>
      <c r="AB681" s="7">
        <f t="shared" si="153"/>
        <v>16</v>
      </c>
      <c r="AC681" s="7">
        <f t="shared" si="154"/>
        <v>15</v>
      </c>
      <c r="AD681" s="7">
        <f t="shared" si="155"/>
        <v>23</v>
      </c>
      <c r="AI681" s="83" t="b">
        <f t="shared" si="156"/>
        <v>1</v>
      </c>
      <c r="AJ681" s="83" t="b">
        <f t="shared" si="157"/>
        <v>1</v>
      </c>
      <c r="AK681" s="83" t="b">
        <f t="shared" si="158"/>
        <v>0</v>
      </c>
      <c r="BT681" s="12"/>
      <c r="CA681" s="108"/>
    </row>
    <row r="682" spans="1:79" ht="15" hidden="1" customHeight="1" x14ac:dyDescent="0.35">
      <c r="A682" s="87">
        <v>44224</v>
      </c>
      <c r="B682" s="88" t="s">
        <v>44</v>
      </c>
      <c r="C682" s="89">
        <v>11516</v>
      </c>
      <c r="D682" s="74" t="s">
        <v>334</v>
      </c>
      <c r="E682" s="74">
        <v>224111</v>
      </c>
      <c r="F682" s="74" t="s">
        <v>469</v>
      </c>
      <c r="G682" s="74">
        <v>224116</v>
      </c>
      <c r="H682" s="74">
        <v>1</v>
      </c>
      <c r="I682" s="74" t="str">
        <f t="shared" si="149"/>
        <v>New Update</v>
      </c>
      <c r="J682" s="74"/>
      <c r="K682" s="72"/>
      <c r="L682" s="74">
        <v>67</v>
      </c>
      <c r="M682" s="74">
        <v>78</v>
      </c>
      <c r="N682" s="74">
        <v>81</v>
      </c>
      <c r="O682" s="74">
        <v>72</v>
      </c>
      <c r="P682" s="74">
        <v>82</v>
      </c>
      <c r="Q682" s="74">
        <v>85</v>
      </c>
      <c r="R682" s="1"/>
      <c r="S682" s="68">
        <v>84</v>
      </c>
      <c r="T682" s="68">
        <v>108</v>
      </c>
      <c r="U682" s="68">
        <v>112</v>
      </c>
      <c r="V682" s="68">
        <v>88</v>
      </c>
      <c r="W682" s="68">
        <v>111</v>
      </c>
      <c r="X682" s="70">
        <v>115</v>
      </c>
      <c r="Y682" s="56">
        <f t="shared" si="150"/>
        <v>17</v>
      </c>
      <c r="Z682" s="7">
        <f t="shared" si="151"/>
        <v>30</v>
      </c>
      <c r="AA682" s="7">
        <f t="shared" si="152"/>
        <v>31</v>
      </c>
      <c r="AB682" s="7">
        <f t="shared" si="153"/>
        <v>16</v>
      </c>
      <c r="AC682" s="7">
        <f t="shared" si="154"/>
        <v>29</v>
      </c>
      <c r="AD682" s="7">
        <f t="shared" si="155"/>
        <v>30</v>
      </c>
      <c r="AI682" s="83" t="b">
        <f t="shared" si="156"/>
        <v>1</v>
      </c>
      <c r="AJ682" s="83" t="b">
        <f t="shared" si="157"/>
        <v>1</v>
      </c>
      <c r="AK682" s="83" t="b">
        <f t="shared" si="158"/>
        <v>0</v>
      </c>
      <c r="BT682" s="12"/>
      <c r="CA682" s="108"/>
    </row>
    <row r="683" spans="1:79" ht="15" hidden="1" customHeight="1" x14ac:dyDescent="0.35">
      <c r="A683" s="87">
        <v>44224</v>
      </c>
      <c r="B683" s="88" t="s">
        <v>44</v>
      </c>
      <c r="C683" s="89">
        <v>13801</v>
      </c>
      <c r="D683" s="74" t="s">
        <v>319</v>
      </c>
      <c r="E683" s="74">
        <v>223949</v>
      </c>
      <c r="F683" s="74" t="s">
        <v>470</v>
      </c>
      <c r="G683" s="74">
        <v>224082</v>
      </c>
      <c r="H683" s="74">
        <v>1</v>
      </c>
      <c r="I683" s="74" t="str">
        <f t="shared" si="149"/>
        <v>Does not match old PSSE info</v>
      </c>
      <c r="J683" s="74"/>
      <c r="K683" s="72"/>
      <c r="L683" s="74">
        <v>188</v>
      </c>
      <c r="M683" s="74">
        <v>294</v>
      </c>
      <c r="N683" s="74">
        <v>303</v>
      </c>
      <c r="O683" s="74">
        <v>198</v>
      </c>
      <c r="P683" s="74">
        <v>310</v>
      </c>
      <c r="Q683" s="74">
        <v>320</v>
      </c>
      <c r="R683" s="1"/>
      <c r="S683" s="7">
        <v>188</v>
      </c>
      <c r="T683" s="5">
        <v>283</v>
      </c>
      <c r="U683" s="5">
        <v>292</v>
      </c>
      <c r="V683" s="5">
        <v>196</v>
      </c>
      <c r="W683" s="5">
        <v>286</v>
      </c>
      <c r="X683" s="52">
        <v>297</v>
      </c>
      <c r="Y683" s="56">
        <f t="shared" si="150"/>
        <v>0</v>
      </c>
      <c r="Z683" s="5">
        <f t="shared" si="151"/>
        <v>-11</v>
      </c>
      <c r="AA683" s="5">
        <f t="shared" si="152"/>
        <v>-11</v>
      </c>
      <c r="AB683" s="5">
        <f t="shared" si="153"/>
        <v>-2</v>
      </c>
      <c r="AC683" s="5">
        <f t="shared" si="154"/>
        <v>-24</v>
      </c>
      <c r="AD683" s="5">
        <f t="shared" si="155"/>
        <v>-23</v>
      </c>
      <c r="AI683" s="83" t="b">
        <f t="shared" si="156"/>
        <v>1</v>
      </c>
      <c r="AJ683" s="83" t="b">
        <f t="shared" si="157"/>
        <v>1</v>
      </c>
      <c r="AK683" s="83" t="b">
        <f t="shared" si="158"/>
        <v>0</v>
      </c>
      <c r="BT683" s="12"/>
      <c r="CA683" s="108"/>
    </row>
    <row r="684" spans="1:79" ht="15" hidden="1" customHeight="1" x14ac:dyDescent="0.35">
      <c r="A684" s="87">
        <v>44224</v>
      </c>
      <c r="B684" s="88" t="s">
        <v>44</v>
      </c>
      <c r="C684" s="89">
        <v>13802</v>
      </c>
      <c r="D684" s="74" t="s">
        <v>319</v>
      </c>
      <c r="E684" s="74">
        <v>223949</v>
      </c>
      <c r="F684" s="74" t="s">
        <v>470</v>
      </c>
      <c r="G684" s="74">
        <v>224079</v>
      </c>
      <c r="H684" s="74">
        <v>1</v>
      </c>
      <c r="I684" s="74" t="str">
        <f t="shared" si="149"/>
        <v>Does not match old PSSE info</v>
      </c>
      <c r="J684" s="74"/>
      <c r="K684" s="72"/>
      <c r="L684" s="74">
        <v>188</v>
      </c>
      <c r="M684" s="74">
        <v>294</v>
      </c>
      <c r="N684" s="74">
        <v>303</v>
      </c>
      <c r="O684" s="74">
        <v>198</v>
      </c>
      <c r="P684" s="74">
        <v>310</v>
      </c>
      <c r="Q684" s="74">
        <v>320</v>
      </c>
      <c r="R684" s="1"/>
      <c r="S684" s="7">
        <v>188</v>
      </c>
      <c r="T684" s="5">
        <v>283</v>
      </c>
      <c r="U684" s="5">
        <v>292</v>
      </c>
      <c r="V684" s="5">
        <v>196</v>
      </c>
      <c r="W684" s="5">
        <v>286</v>
      </c>
      <c r="X684" s="52">
        <v>297</v>
      </c>
      <c r="Y684" s="56">
        <f t="shared" si="150"/>
        <v>0</v>
      </c>
      <c r="Z684" s="5">
        <f t="shared" si="151"/>
        <v>-11</v>
      </c>
      <c r="AA684" s="5">
        <f t="shared" si="152"/>
        <v>-11</v>
      </c>
      <c r="AB684" s="5">
        <f t="shared" si="153"/>
        <v>-2</v>
      </c>
      <c r="AC684" s="5">
        <f t="shared" si="154"/>
        <v>-24</v>
      </c>
      <c r="AD684" s="5">
        <f t="shared" si="155"/>
        <v>-23</v>
      </c>
      <c r="AI684" s="83" t="b">
        <f t="shared" si="156"/>
        <v>1</v>
      </c>
      <c r="AJ684" s="83" t="b">
        <f t="shared" si="157"/>
        <v>1</v>
      </c>
      <c r="AK684" s="83" t="b">
        <f t="shared" si="158"/>
        <v>0</v>
      </c>
      <c r="BT684" s="12"/>
      <c r="CA684" s="108"/>
    </row>
    <row r="685" spans="1:79" ht="15" hidden="1" customHeight="1" x14ac:dyDescent="0.35">
      <c r="A685" s="87">
        <v>44224</v>
      </c>
      <c r="B685" s="88" t="s">
        <v>44</v>
      </c>
      <c r="C685" s="89">
        <v>13811</v>
      </c>
      <c r="D685" s="74" t="s">
        <v>319</v>
      </c>
      <c r="E685" s="74">
        <v>223949</v>
      </c>
      <c r="F685" s="74" t="s">
        <v>471</v>
      </c>
      <c r="G685" s="74">
        <v>224080</v>
      </c>
      <c r="H685" s="74">
        <v>1</v>
      </c>
      <c r="I685" s="74" t="str">
        <f t="shared" si="149"/>
        <v>New Update</v>
      </c>
      <c r="J685" s="74"/>
      <c r="K685" s="72"/>
      <c r="L685" s="74">
        <v>188</v>
      </c>
      <c r="M685" s="74">
        <v>279</v>
      </c>
      <c r="N685" s="74">
        <v>288</v>
      </c>
      <c r="O685" s="74">
        <v>198</v>
      </c>
      <c r="P685" s="74">
        <v>279</v>
      </c>
      <c r="Q685" s="74">
        <v>288</v>
      </c>
      <c r="R685" s="1"/>
      <c r="S685" s="7">
        <v>188</v>
      </c>
      <c r="T685" s="7">
        <v>279</v>
      </c>
      <c r="U685" s="7">
        <v>288</v>
      </c>
      <c r="V685" s="5">
        <v>196</v>
      </c>
      <c r="W685" s="7">
        <v>279</v>
      </c>
      <c r="X685" s="49">
        <v>288</v>
      </c>
      <c r="Y685" s="56">
        <f t="shared" si="150"/>
        <v>0</v>
      </c>
      <c r="Z685" s="7">
        <f t="shared" si="151"/>
        <v>0</v>
      </c>
      <c r="AA685" s="7">
        <f t="shared" si="152"/>
        <v>0</v>
      </c>
      <c r="AB685" s="5">
        <f t="shared" si="153"/>
        <v>-2</v>
      </c>
      <c r="AC685" s="7">
        <f t="shared" si="154"/>
        <v>0</v>
      </c>
      <c r="AD685" s="7">
        <f t="shared" si="155"/>
        <v>0</v>
      </c>
      <c r="AI685" s="83" t="b">
        <f t="shared" si="156"/>
        <v>1</v>
      </c>
      <c r="AJ685" s="83" t="b">
        <f t="shared" si="157"/>
        <v>1</v>
      </c>
      <c r="AK685" s="83" t="b">
        <f t="shared" si="158"/>
        <v>0</v>
      </c>
      <c r="BT685" s="12"/>
      <c r="CA685" s="108"/>
    </row>
    <row r="686" spans="1:79" ht="15" hidden="1" customHeight="1" x14ac:dyDescent="0.35">
      <c r="A686" s="87">
        <v>44224</v>
      </c>
      <c r="B686" s="88" t="s">
        <v>44</v>
      </c>
      <c r="C686" s="89">
        <v>13811</v>
      </c>
      <c r="D686" s="74" t="s">
        <v>319</v>
      </c>
      <c r="E686" s="74">
        <v>224080</v>
      </c>
      <c r="F686" s="74" t="s">
        <v>471</v>
      </c>
      <c r="G686" s="74">
        <v>224084</v>
      </c>
      <c r="H686" s="74">
        <v>1</v>
      </c>
      <c r="I686" s="74" t="str">
        <f t="shared" si="149"/>
        <v>New Update</v>
      </c>
      <c r="J686" s="74"/>
      <c r="K686" s="72"/>
      <c r="L686" s="74">
        <v>188</v>
      </c>
      <c r="M686" s="74">
        <v>279</v>
      </c>
      <c r="N686" s="74">
        <v>288</v>
      </c>
      <c r="O686" s="74">
        <v>198</v>
      </c>
      <c r="P686" s="74">
        <v>279</v>
      </c>
      <c r="Q686" s="74">
        <v>288</v>
      </c>
      <c r="R686" s="1"/>
      <c r="S686" s="7">
        <v>188</v>
      </c>
      <c r="T686" s="7">
        <v>279</v>
      </c>
      <c r="U686" s="7">
        <v>288</v>
      </c>
      <c r="V686" s="5">
        <v>196</v>
      </c>
      <c r="W686" s="7">
        <v>279</v>
      </c>
      <c r="X686" s="49">
        <v>288</v>
      </c>
      <c r="Y686" s="56">
        <f t="shared" si="150"/>
        <v>0</v>
      </c>
      <c r="Z686" s="7">
        <f t="shared" si="151"/>
        <v>0</v>
      </c>
      <c r="AA686" s="7">
        <f t="shared" si="152"/>
        <v>0</v>
      </c>
      <c r="AB686" s="5">
        <f t="shared" si="153"/>
        <v>-2</v>
      </c>
      <c r="AC686" s="7">
        <f t="shared" si="154"/>
        <v>0</v>
      </c>
      <c r="AD686" s="7">
        <f t="shared" si="155"/>
        <v>0</v>
      </c>
      <c r="AI686" s="83" t="b">
        <f t="shared" si="156"/>
        <v>1</v>
      </c>
      <c r="AJ686" s="83" t="b">
        <f t="shared" si="157"/>
        <v>1</v>
      </c>
      <c r="AK686" s="83" t="b">
        <f t="shared" si="158"/>
        <v>0</v>
      </c>
      <c r="BT686" s="12"/>
      <c r="CA686" s="108"/>
    </row>
    <row r="687" spans="1:79" ht="15" hidden="1" customHeight="1" x14ac:dyDescent="0.35">
      <c r="A687" s="87">
        <v>44224</v>
      </c>
      <c r="B687" s="88" t="s">
        <v>44</v>
      </c>
      <c r="C687" s="89">
        <v>13812</v>
      </c>
      <c r="D687" s="74" t="s">
        <v>319</v>
      </c>
      <c r="E687" s="74">
        <v>223949</v>
      </c>
      <c r="F687" s="74" t="s">
        <v>471</v>
      </c>
      <c r="G687" s="74">
        <v>224081</v>
      </c>
      <c r="H687" s="74">
        <v>1</v>
      </c>
      <c r="I687" s="74" t="e">
        <f t="shared" si="149"/>
        <v>#N/A</v>
      </c>
      <c r="J687" s="74"/>
      <c r="K687" s="72"/>
      <c r="L687" s="74">
        <v>188</v>
      </c>
      <c r="M687" s="74">
        <v>279</v>
      </c>
      <c r="N687" s="74">
        <v>288</v>
      </c>
      <c r="O687" s="74">
        <v>198</v>
      </c>
      <c r="P687" s="74">
        <v>279</v>
      </c>
      <c r="Q687" s="74">
        <v>288</v>
      </c>
      <c r="R687" s="1"/>
      <c r="S687" s="7">
        <v>188</v>
      </c>
      <c r="T687" s="7">
        <v>279</v>
      </c>
      <c r="U687" s="7">
        <v>288</v>
      </c>
      <c r="V687" s="5">
        <v>196</v>
      </c>
      <c r="W687" s="7">
        <v>279</v>
      </c>
      <c r="X687" s="49">
        <v>288</v>
      </c>
      <c r="Y687" s="56">
        <f t="shared" si="150"/>
        <v>0</v>
      </c>
      <c r="Z687" s="7">
        <f t="shared" si="151"/>
        <v>0</v>
      </c>
      <c r="AA687" s="7">
        <f t="shared" si="152"/>
        <v>0</v>
      </c>
      <c r="AB687" s="5">
        <f t="shared" si="153"/>
        <v>-2</v>
      </c>
      <c r="AC687" s="7">
        <f t="shared" si="154"/>
        <v>0</v>
      </c>
      <c r="AD687" s="7">
        <f t="shared" si="155"/>
        <v>0</v>
      </c>
      <c r="AI687" s="83" t="b">
        <f t="shared" si="156"/>
        <v>1</v>
      </c>
      <c r="AJ687" s="83" t="b">
        <f t="shared" si="157"/>
        <v>1</v>
      </c>
      <c r="AK687" s="83" t="b">
        <f t="shared" si="158"/>
        <v>0</v>
      </c>
      <c r="BT687" s="12"/>
      <c r="CA687" s="108"/>
    </row>
    <row r="688" spans="1:79" ht="15" hidden="1" customHeight="1" x14ac:dyDescent="0.35">
      <c r="A688" s="87">
        <v>44224</v>
      </c>
      <c r="B688" s="88" t="s">
        <v>44</v>
      </c>
      <c r="C688" s="89">
        <v>13812</v>
      </c>
      <c r="D688" s="74" t="s">
        <v>319</v>
      </c>
      <c r="E688" s="74">
        <v>224081</v>
      </c>
      <c r="F688" s="74" t="s">
        <v>471</v>
      </c>
      <c r="G688" s="74">
        <v>224084</v>
      </c>
      <c r="H688" s="74">
        <v>1</v>
      </c>
      <c r="I688" s="74" t="e">
        <f t="shared" si="149"/>
        <v>#N/A</v>
      </c>
      <c r="J688" s="74"/>
      <c r="K688" s="72"/>
      <c r="L688" s="74">
        <v>188</v>
      </c>
      <c r="M688" s="74">
        <v>279</v>
      </c>
      <c r="N688" s="74">
        <v>288</v>
      </c>
      <c r="O688" s="74">
        <v>198</v>
      </c>
      <c r="P688" s="74">
        <v>279</v>
      </c>
      <c r="Q688" s="74">
        <v>288</v>
      </c>
      <c r="R688" s="1"/>
      <c r="S688" s="7">
        <v>188</v>
      </c>
      <c r="T688" s="7">
        <v>279</v>
      </c>
      <c r="U688" s="7">
        <v>288</v>
      </c>
      <c r="V688" s="5">
        <v>196</v>
      </c>
      <c r="W688" s="7">
        <v>279</v>
      </c>
      <c r="X688" s="49">
        <v>288</v>
      </c>
      <c r="Y688" s="56">
        <f t="shared" si="150"/>
        <v>0</v>
      </c>
      <c r="Z688" s="7">
        <f t="shared" si="151"/>
        <v>0</v>
      </c>
      <c r="AA688" s="7">
        <f t="shared" si="152"/>
        <v>0</v>
      </c>
      <c r="AB688" s="5">
        <f t="shared" si="153"/>
        <v>-2</v>
      </c>
      <c r="AC688" s="7">
        <f t="shared" si="154"/>
        <v>0</v>
      </c>
      <c r="AD688" s="7">
        <f t="shared" si="155"/>
        <v>0</v>
      </c>
      <c r="AI688" s="83" t="b">
        <f t="shared" si="156"/>
        <v>1</v>
      </c>
      <c r="AJ688" s="83" t="b">
        <f t="shared" si="157"/>
        <v>1</v>
      </c>
      <c r="AK688" s="83" t="b">
        <f t="shared" si="158"/>
        <v>0</v>
      </c>
      <c r="BT688" s="12"/>
      <c r="CA688" s="108"/>
    </row>
    <row r="689" spans="1:79" ht="15" hidden="1" customHeight="1" x14ac:dyDescent="0.35">
      <c r="A689" s="87">
        <v>44224</v>
      </c>
      <c r="B689" s="88" t="s">
        <v>44</v>
      </c>
      <c r="C689" s="89">
        <v>13815</v>
      </c>
      <c r="D689" s="74" t="s">
        <v>470</v>
      </c>
      <c r="E689" s="74">
        <v>224082</v>
      </c>
      <c r="F689" s="74" t="s">
        <v>471</v>
      </c>
      <c r="G689" s="69">
        <v>224059</v>
      </c>
      <c r="H689" s="74">
        <v>1</v>
      </c>
      <c r="I689" s="74" t="str">
        <f t="shared" si="149"/>
        <v>Does not match old PSSE info</v>
      </c>
      <c r="J689" s="74"/>
      <c r="K689" s="72"/>
      <c r="L689" s="74">
        <v>170</v>
      </c>
      <c r="M689" s="74">
        <v>224</v>
      </c>
      <c r="N689" s="74">
        <v>231</v>
      </c>
      <c r="O689" s="74">
        <v>177</v>
      </c>
      <c r="P689" s="74">
        <v>241</v>
      </c>
      <c r="Q689" s="74">
        <v>249</v>
      </c>
      <c r="R689" s="1"/>
      <c r="S689" s="7">
        <v>170</v>
      </c>
      <c r="T689" s="68">
        <v>262</v>
      </c>
      <c r="U689" s="68">
        <v>270</v>
      </c>
      <c r="V689" s="68">
        <v>178</v>
      </c>
      <c r="W689" s="68">
        <v>268</v>
      </c>
      <c r="X689" s="70">
        <v>277</v>
      </c>
      <c r="Y689" s="56">
        <f t="shared" si="150"/>
        <v>0</v>
      </c>
      <c r="Z689" s="7">
        <f t="shared" si="151"/>
        <v>38</v>
      </c>
      <c r="AA689" s="7">
        <f t="shared" si="152"/>
        <v>39</v>
      </c>
      <c r="AB689" s="7">
        <f t="shared" si="153"/>
        <v>1</v>
      </c>
      <c r="AC689" s="7">
        <f t="shared" si="154"/>
        <v>27</v>
      </c>
      <c r="AD689" s="7">
        <f t="shared" si="155"/>
        <v>28</v>
      </c>
      <c r="AI689" s="83" t="b">
        <f t="shared" si="156"/>
        <v>1</v>
      </c>
      <c r="AJ689" s="83" t="b">
        <f t="shared" si="157"/>
        <v>1</v>
      </c>
      <c r="AK689" s="83" t="b">
        <f t="shared" si="158"/>
        <v>0</v>
      </c>
      <c r="BT689" s="12"/>
      <c r="CA689" s="108"/>
    </row>
    <row r="690" spans="1:79" ht="15" hidden="1" customHeight="1" x14ac:dyDescent="0.35">
      <c r="A690" s="87">
        <v>44224</v>
      </c>
      <c r="B690" s="88" t="s">
        <v>44</v>
      </c>
      <c r="C690" s="89">
        <v>13816</v>
      </c>
      <c r="D690" s="74" t="s">
        <v>470</v>
      </c>
      <c r="E690" s="74">
        <v>224079</v>
      </c>
      <c r="F690" s="74" t="s">
        <v>472</v>
      </c>
      <c r="G690" s="69">
        <v>224059</v>
      </c>
      <c r="H690" s="74">
        <v>1</v>
      </c>
      <c r="I690" s="74" t="str">
        <f t="shared" si="149"/>
        <v>Does not match old PSSE info</v>
      </c>
      <c r="J690" s="74"/>
      <c r="K690" s="72"/>
      <c r="L690" s="74">
        <v>170</v>
      </c>
      <c r="M690" s="74">
        <v>224</v>
      </c>
      <c r="N690" s="74">
        <v>231</v>
      </c>
      <c r="O690" s="74">
        <v>177</v>
      </c>
      <c r="P690" s="74">
        <v>241</v>
      </c>
      <c r="Q690" s="74">
        <v>249</v>
      </c>
      <c r="R690" s="1"/>
      <c r="S690" s="7">
        <v>170</v>
      </c>
      <c r="T690" s="68">
        <v>262</v>
      </c>
      <c r="U690" s="68">
        <v>270</v>
      </c>
      <c r="V690" s="68">
        <v>178</v>
      </c>
      <c r="W690" s="68">
        <v>268</v>
      </c>
      <c r="X690" s="70">
        <v>277</v>
      </c>
      <c r="Y690" s="56">
        <f t="shared" si="150"/>
        <v>0</v>
      </c>
      <c r="Z690" s="7">
        <f t="shared" si="151"/>
        <v>38</v>
      </c>
      <c r="AA690" s="7">
        <f t="shared" si="152"/>
        <v>39</v>
      </c>
      <c r="AB690" s="7">
        <f t="shared" si="153"/>
        <v>1</v>
      </c>
      <c r="AC690" s="7">
        <f t="shared" si="154"/>
        <v>27</v>
      </c>
      <c r="AD690" s="7">
        <f t="shared" si="155"/>
        <v>28</v>
      </c>
      <c r="AI690" s="83" t="b">
        <f t="shared" si="156"/>
        <v>1</v>
      </c>
      <c r="AJ690" s="83" t="b">
        <f t="shared" si="157"/>
        <v>1</v>
      </c>
      <c r="AK690" s="83" t="b">
        <f t="shared" si="158"/>
        <v>0</v>
      </c>
      <c r="BT690" s="12"/>
      <c r="CA690" s="108"/>
    </row>
    <row r="691" spans="1:79" ht="15" hidden="1" customHeight="1" x14ac:dyDescent="0.35">
      <c r="A691" s="87">
        <v>44224</v>
      </c>
      <c r="B691" s="88" t="s">
        <v>44</v>
      </c>
      <c r="C691" s="89">
        <v>13822</v>
      </c>
      <c r="D691" s="74" t="s">
        <v>471</v>
      </c>
      <c r="E691" s="74">
        <v>224084</v>
      </c>
      <c r="F691" s="74" t="s">
        <v>472</v>
      </c>
      <c r="G691" s="74">
        <v>224086</v>
      </c>
      <c r="H691" s="74">
        <v>1</v>
      </c>
      <c r="I691" s="74" t="e">
        <f t="shared" si="149"/>
        <v>#N/A</v>
      </c>
      <c r="J691" s="74"/>
      <c r="K691" s="72"/>
      <c r="L691" s="74">
        <v>188</v>
      </c>
      <c r="M691" s="74">
        <v>235</v>
      </c>
      <c r="N691" s="74">
        <v>243</v>
      </c>
      <c r="O691" s="74">
        <v>198</v>
      </c>
      <c r="P691" s="74">
        <v>241</v>
      </c>
      <c r="Q691" s="74">
        <v>249</v>
      </c>
      <c r="R691" s="1"/>
      <c r="S691" s="7">
        <v>188</v>
      </c>
      <c r="T691" s="68">
        <v>271</v>
      </c>
      <c r="U691" s="68">
        <v>294</v>
      </c>
      <c r="V691" s="5">
        <v>196</v>
      </c>
      <c r="W691" s="68">
        <v>286</v>
      </c>
      <c r="X691" s="70">
        <v>300</v>
      </c>
      <c r="Y691" s="56">
        <f t="shared" si="150"/>
        <v>0</v>
      </c>
      <c r="Z691" s="7">
        <f t="shared" si="151"/>
        <v>36</v>
      </c>
      <c r="AA691" s="7">
        <f t="shared" si="152"/>
        <v>51</v>
      </c>
      <c r="AB691" s="5">
        <f t="shared" si="153"/>
        <v>-2</v>
      </c>
      <c r="AC691" s="7">
        <f t="shared" si="154"/>
        <v>45</v>
      </c>
      <c r="AD691" s="7">
        <f t="shared" si="155"/>
        <v>51</v>
      </c>
      <c r="AI691" s="83" t="b">
        <f t="shared" si="156"/>
        <v>1</v>
      </c>
      <c r="AJ691" s="83" t="b">
        <f t="shared" si="157"/>
        <v>1</v>
      </c>
      <c r="AK691" s="83" t="b">
        <f t="shared" si="158"/>
        <v>0</v>
      </c>
      <c r="BT691" s="12"/>
      <c r="CA691" s="108"/>
    </row>
    <row r="692" spans="1:79" ht="15" hidden="1" customHeight="1" x14ac:dyDescent="0.35">
      <c r="A692" s="87">
        <v>44224</v>
      </c>
      <c r="B692" s="88" t="s">
        <v>44</v>
      </c>
      <c r="C692" s="89">
        <v>13825</v>
      </c>
      <c r="D692" s="74" t="s">
        <v>473</v>
      </c>
      <c r="E692" s="74">
        <v>224059</v>
      </c>
      <c r="F692" s="74" t="s">
        <v>471</v>
      </c>
      <c r="G692" s="74">
        <v>224084</v>
      </c>
      <c r="H692" s="74">
        <v>1</v>
      </c>
      <c r="I692" s="74" t="str">
        <f t="shared" si="149"/>
        <v>New Update</v>
      </c>
      <c r="J692" s="74"/>
      <c r="K692" s="72"/>
      <c r="L692" s="74">
        <v>170</v>
      </c>
      <c r="M692" s="74">
        <v>224</v>
      </c>
      <c r="N692" s="74">
        <v>231</v>
      </c>
      <c r="O692" s="74">
        <v>177</v>
      </c>
      <c r="P692" s="74">
        <v>241</v>
      </c>
      <c r="Q692" s="74">
        <v>249</v>
      </c>
      <c r="R692" s="1"/>
      <c r="S692" s="7">
        <v>170</v>
      </c>
      <c r="T692" s="68">
        <v>262</v>
      </c>
      <c r="U692" s="68">
        <v>270</v>
      </c>
      <c r="V692" s="68">
        <v>178</v>
      </c>
      <c r="W692" s="68">
        <v>268</v>
      </c>
      <c r="X692" s="70">
        <v>277</v>
      </c>
      <c r="Y692" s="56">
        <f t="shared" si="150"/>
        <v>0</v>
      </c>
      <c r="Z692" s="7">
        <f t="shared" si="151"/>
        <v>38</v>
      </c>
      <c r="AA692" s="7">
        <f t="shared" si="152"/>
        <v>39</v>
      </c>
      <c r="AB692" s="7">
        <f t="shared" si="153"/>
        <v>1</v>
      </c>
      <c r="AC692" s="7">
        <f t="shared" si="154"/>
        <v>27</v>
      </c>
      <c r="AD692" s="7">
        <f t="shared" si="155"/>
        <v>28</v>
      </c>
      <c r="AI692" s="83" t="b">
        <f t="shared" si="156"/>
        <v>1</v>
      </c>
      <c r="AJ692" s="83" t="b">
        <f t="shared" si="157"/>
        <v>1</v>
      </c>
      <c r="AK692" s="83" t="b">
        <f t="shared" si="158"/>
        <v>0</v>
      </c>
      <c r="BT692" s="12"/>
      <c r="CA692" s="108"/>
    </row>
    <row r="693" spans="1:79" ht="15" hidden="1" customHeight="1" x14ac:dyDescent="0.35">
      <c r="A693" s="87">
        <v>44224</v>
      </c>
      <c r="B693" s="88" t="s">
        <v>44</v>
      </c>
      <c r="C693" s="89">
        <v>13826</v>
      </c>
      <c r="D693" s="74" t="s">
        <v>473</v>
      </c>
      <c r="E693" s="74">
        <v>224059</v>
      </c>
      <c r="F693" s="74" t="s">
        <v>472</v>
      </c>
      <c r="G693" s="74">
        <v>224086</v>
      </c>
      <c r="H693" s="74">
        <v>1</v>
      </c>
      <c r="I693" s="74" t="e">
        <f t="shared" si="149"/>
        <v>#N/A</v>
      </c>
      <c r="J693" s="74"/>
      <c r="K693" s="72"/>
      <c r="L693" s="74">
        <v>170</v>
      </c>
      <c r="M693" s="74">
        <v>224</v>
      </c>
      <c r="N693" s="74">
        <v>231</v>
      </c>
      <c r="O693" s="74">
        <v>177</v>
      </c>
      <c r="P693" s="74">
        <v>241</v>
      </c>
      <c r="Q693" s="74">
        <v>249</v>
      </c>
      <c r="R693" s="1"/>
      <c r="S693" s="7">
        <v>170</v>
      </c>
      <c r="T693" s="68">
        <v>262</v>
      </c>
      <c r="U693" s="68">
        <v>270</v>
      </c>
      <c r="V693" s="68">
        <v>178</v>
      </c>
      <c r="W693" s="68">
        <v>268</v>
      </c>
      <c r="X693" s="70">
        <v>277</v>
      </c>
      <c r="Y693" s="56">
        <f t="shared" si="150"/>
        <v>0</v>
      </c>
      <c r="Z693" s="7">
        <f t="shared" si="151"/>
        <v>38</v>
      </c>
      <c r="AA693" s="7">
        <f t="shared" si="152"/>
        <v>39</v>
      </c>
      <c r="AB693" s="7">
        <f t="shared" si="153"/>
        <v>1</v>
      </c>
      <c r="AC693" s="7">
        <f t="shared" si="154"/>
        <v>27</v>
      </c>
      <c r="AD693" s="7">
        <f t="shared" si="155"/>
        <v>28</v>
      </c>
      <c r="AI693" s="83" t="b">
        <f t="shared" si="156"/>
        <v>1</v>
      </c>
      <c r="AJ693" s="83" t="b">
        <f t="shared" si="157"/>
        <v>1</v>
      </c>
      <c r="AK693" s="83" t="b">
        <f t="shared" si="158"/>
        <v>0</v>
      </c>
      <c r="BT693" s="12"/>
      <c r="CA693" s="108"/>
    </row>
    <row r="694" spans="1:79" ht="15" hidden="1" customHeight="1" x14ac:dyDescent="0.35">
      <c r="A694" s="87">
        <v>44224</v>
      </c>
      <c r="B694" s="88" t="s">
        <v>44</v>
      </c>
      <c r="C694" s="89">
        <v>13831</v>
      </c>
      <c r="D694" s="74" t="s">
        <v>474</v>
      </c>
      <c r="E694" s="74">
        <v>224089</v>
      </c>
      <c r="F694" s="74" t="s">
        <v>472</v>
      </c>
      <c r="G694" s="74">
        <v>224092</v>
      </c>
      <c r="H694" s="74">
        <v>1</v>
      </c>
      <c r="I694" s="74" t="str">
        <f t="shared" si="149"/>
        <v>New Update</v>
      </c>
      <c r="J694" s="74"/>
      <c r="K694" s="72"/>
      <c r="L694" s="74">
        <v>188</v>
      </c>
      <c r="M694" s="74">
        <v>235</v>
      </c>
      <c r="N694" s="74">
        <v>243</v>
      </c>
      <c r="O694" s="74">
        <v>198</v>
      </c>
      <c r="P694" s="74">
        <v>241</v>
      </c>
      <c r="Q694" s="74">
        <v>249</v>
      </c>
      <c r="R694" s="1"/>
      <c r="S694" s="7">
        <v>188</v>
      </c>
      <c r="T694" s="68">
        <v>279</v>
      </c>
      <c r="U694" s="68">
        <v>288</v>
      </c>
      <c r="V694" s="5">
        <v>196</v>
      </c>
      <c r="W694" s="68">
        <v>279</v>
      </c>
      <c r="X694" s="70">
        <v>288</v>
      </c>
      <c r="Y694" s="56">
        <f t="shared" si="150"/>
        <v>0</v>
      </c>
      <c r="Z694" s="7">
        <f t="shared" si="151"/>
        <v>44</v>
      </c>
      <c r="AA694" s="7">
        <f t="shared" si="152"/>
        <v>45</v>
      </c>
      <c r="AB694" s="5">
        <f t="shared" si="153"/>
        <v>-2</v>
      </c>
      <c r="AC694" s="7">
        <f t="shared" si="154"/>
        <v>38</v>
      </c>
      <c r="AD694" s="7">
        <f t="shared" si="155"/>
        <v>39</v>
      </c>
      <c r="AI694" s="83" t="b">
        <f t="shared" si="156"/>
        <v>1</v>
      </c>
      <c r="AJ694" s="83" t="b">
        <f t="shared" si="157"/>
        <v>1</v>
      </c>
      <c r="AK694" s="83" t="b">
        <f t="shared" si="158"/>
        <v>0</v>
      </c>
      <c r="BT694" s="12"/>
      <c r="CA694" s="108"/>
    </row>
    <row r="695" spans="1:79" ht="15" hidden="1" customHeight="1" x14ac:dyDescent="0.35">
      <c r="A695" s="87">
        <v>44224</v>
      </c>
      <c r="B695" s="88" t="s">
        <v>44</v>
      </c>
      <c r="C695" s="89">
        <v>13832</v>
      </c>
      <c r="D695" s="74" t="s">
        <v>475</v>
      </c>
      <c r="E695" s="74">
        <v>224088</v>
      </c>
      <c r="F695" s="74" t="s">
        <v>472</v>
      </c>
      <c r="G695" s="74">
        <v>224090</v>
      </c>
      <c r="H695" s="74">
        <v>1</v>
      </c>
      <c r="I695" s="74" t="str">
        <f t="shared" si="149"/>
        <v>Does not match old PSSE info</v>
      </c>
      <c r="J695" s="74"/>
      <c r="K695" s="72"/>
      <c r="L695" s="74">
        <v>188</v>
      </c>
      <c r="M695" s="74">
        <v>235</v>
      </c>
      <c r="N695" s="74">
        <v>243</v>
      </c>
      <c r="O695" s="74">
        <v>198</v>
      </c>
      <c r="P695" s="74">
        <v>241</v>
      </c>
      <c r="Q695" s="74">
        <v>249</v>
      </c>
      <c r="R695" s="1"/>
      <c r="S695" s="7">
        <v>188</v>
      </c>
      <c r="T695" s="68">
        <v>279</v>
      </c>
      <c r="U695" s="68">
        <v>288</v>
      </c>
      <c r="V695" s="5">
        <v>196</v>
      </c>
      <c r="W695" s="68">
        <v>279</v>
      </c>
      <c r="X695" s="70">
        <v>288</v>
      </c>
      <c r="Y695" s="56">
        <f t="shared" si="150"/>
        <v>0</v>
      </c>
      <c r="Z695" s="7">
        <f t="shared" si="151"/>
        <v>44</v>
      </c>
      <c r="AA695" s="7">
        <f t="shared" si="152"/>
        <v>45</v>
      </c>
      <c r="AB695" s="5">
        <f t="shared" si="153"/>
        <v>-2</v>
      </c>
      <c r="AC695" s="7">
        <f t="shared" si="154"/>
        <v>38</v>
      </c>
      <c r="AD695" s="7">
        <f t="shared" si="155"/>
        <v>39</v>
      </c>
      <c r="AI695" s="83" t="b">
        <f t="shared" si="156"/>
        <v>1</v>
      </c>
      <c r="AJ695" s="83" t="b">
        <f t="shared" si="157"/>
        <v>1</v>
      </c>
      <c r="AK695" s="83" t="b">
        <f t="shared" si="158"/>
        <v>0</v>
      </c>
      <c r="BT695" s="12"/>
      <c r="CA695" s="108"/>
    </row>
    <row r="696" spans="1:79" ht="15" hidden="1" customHeight="1" x14ac:dyDescent="0.35">
      <c r="A696" s="87">
        <v>44148</v>
      </c>
      <c r="B696" s="88" t="s">
        <v>44</v>
      </c>
      <c r="C696" s="74">
        <v>13833</v>
      </c>
      <c r="D696" s="74" t="s">
        <v>83</v>
      </c>
      <c r="E696" s="74">
        <v>224090</v>
      </c>
      <c r="F696" s="74" t="s">
        <v>85</v>
      </c>
      <c r="G696" s="74">
        <v>224092</v>
      </c>
      <c r="H696" s="74">
        <v>1</v>
      </c>
      <c r="I696" s="74" t="str">
        <f t="shared" si="149"/>
        <v>Matches old PSSE info</v>
      </c>
      <c r="J696" s="74"/>
      <c r="K696" s="72"/>
      <c r="L696" s="74">
        <v>188</v>
      </c>
      <c r="M696" s="74">
        <v>235</v>
      </c>
      <c r="N696" s="74">
        <v>243</v>
      </c>
      <c r="O696" s="74">
        <v>198</v>
      </c>
      <c r="P696" s="74">
        <v>241</v>
      </c>
      <c r="Q696" s="74">
        <v>249</v>
      </c>
      <c r="R696" s="1"/>
      <c r="S696" s="7">
        <v>188</v>
      </c>
      <c r="T696" s="5">
        <v>225</v>
      </c>
      <c r="U696" s="5">
        <v>232</v>
      </c>
      <c r="V696" s="5">
        <v>196</v>
      </c>
      <c r="W696" s="5">
        <v>231</v>
      </c>
      <c r="X696" s="52">
        <v>238</v>
      </c>
      <c r="Y696" s="56">
        <f t="shared" si="150"/>
        <v>0</v>
      </c>
      <c r="Z696" s="5">
        <f t="shared" si="151"/>
        <v>-10</v>
      </c>
      <c r="AA696" s="5">
        <f t="shared" si="152"/>
        <v>-11</v>
      </c>
      <c r="AB696" s="5">
        <f t="shared" si="153"/>
        <v>-2</v>
      </c>
      <c r="AC696" s="5">
        <f t="shared" si="154"/>
        <v>-10</v>
      </c>
      <c r="AD696" s="5">
        <f t="shared" si="155"/>
        <v>-11</v>
      </c>
      <c r="AI696" s="83" t="b">
        <f t="shared" si="156"/>
        <v>1</v>
      </c>
      <c r="AJ696" s="83" t="b">
        <f t="shared" si="157"/>
        <v>1</v>
      </c>
      <c r="AK696" s="83" t="b">
        <f t="shared" si="158"/>
        <v>0</v>
      </c>
      <c r="BT696" s="12"/>
      <c r="CA696" s="108"/>
    </row>
    <row r="697" spans="1:79" ht="15" hidden="1" customHeight="1" x14ac:dyDescent="0.35">
      <c r="A697" s="87">
        <v>44224</v>
      </c>
      <c r="B697" s="88" t="s">
        <v>44</v>
      </c>
      <c r="C697" s="89">
        <v>13841</v>
      </c>
      <c r="D697" s="74" t="s">
        <v>476</v>
      </c>
      <c r="E697" s="74">
        <v>224014</v>
      </c>
      <c r="F697" s="74" t="s">
        <v>474</v>
      </c>
      <c r="G697" s="74">
        <v>224092</v>
      </c>
      <c r="H697" s="74">
        <v>1</v>
      </c>
      <c r="I697" s="74" t="str">
        <f t="shared" si="149"/>
        <v>Does not match old PSSE info</v>
      </c>
      <c r="J697" s="74"/>
      <c r="K697" s="72"/>
      <c r="L697" s="74">
        <v>188</v>
      </c>
      <c r="M697" s="74">
        <v>279</v>
      </c>
      <c r="N697" s="74">
        <v>288</v>
      </c>
      <c r="O697" s="74">
        <v>198</v>
      </c>
      <c r="P697" s="74">
        <v>279</v>
      </c>
      <c r="Q697" s="74">
        <v>288</v>
      </c>
      <c r="R697" s="1"/>
      <c r="S697" s="7">
        <v>188</v>
      </c>
      <c r="T697" s="5">
        <v>271</v>
      </c>
      <c r="U697" s="7">
        <v>288</v>
      </c>
      <c r="V697" s="5">
        <v>196</v>
      </c>
      <c r="W697" s="7">
        <v>279</v>
      </c>
      <c r="X697" s="49">
        <v>288</v>
      </c>
      <c r="Y697" s="56">
        <f t="shared" si="150"/>
        <v>0</v>
      </c>
      <c r="Z697" s="5">
        <f t="shared" si="151"/>
        <v>-8</v>
      </c>
      <c r="AA697" s="7">
        <f t="shared" si="152"/>
        <v>0</v>
      </c>
      <c r="AB697" s="5">
        <f t="shared" si="153"/>
        <v>-2</v>
      </c>
      <c r="AC697" s="7">
        <f t="shared" si="154"/>
        <v>0</v>
      </c>
      <c r="AD697" s="7">
        <f t="shared" si="155"/>
        <v>0</v>
      </c>
      <c r="AI697" s="83" t="b">
        <f t="shared" si="156"/>
        <v>1</v>
      </c>
      <c r="AJ697" s="83" t="b">
        <f t="shared" si="157"/>
        <v>1</v>
      </c>
      <c r="AK697" s="83" t="b">
        <f t="shared" si="158"/>
        <v>0</v>
      </c>
      <c r="BT697" s="12"/>
      <c r="CA697" s="108"/>
    </row>
    <row r="698" spans="1:79" ht="15" hidden="1" customHeight="1" x14ac:dyDescent="0.35">
      <c r="A698" s="87">
        <v>44224</v>
      </c>
      <c r="B698" s="88" t="s">
        <v>44</v>
      </c>
      <c r="C698" s="89">
        <v>13842</v>
      </c>
      <c r="D698" s="74" t="s">
        <v>476</v>
      </c>
      <c r="E698" s="74">
        <v>224014</v>
      </c>
      <c r="F698" s="74" t="s">
        <v>475</v>
      </c>
      <c r="G698" s="74">
        <v>224090</v>
      </c>
      <c r="H698" s="74">
        <v>1</v>
      </c>
      <c r="I698" s="74" t="str">
        <f t="shared" si="149"/>
        <v>New Update</v>
      </c>
      <c r="J698" s="74"/>
      <c r="K698" s="72"/>
      <c r="L698" s="74">
        <v>188</v>
      </c>
      <c r="M698" s="74">
        <v>235</v>
      </c>
      <c r="N698" s="74">
        <v>243</v>
      </c>
      <c r="O698" s="74">
        <v>198</v>
      </c>
      <c r="P698" s="74">
        <v>241</v>
      </c>
      <c r="Q698" s="74">
        <v>249</v>
      </c>
      <c r="R698" s="1"/>
      <c r="S698" s="7">
        <v>188</v>
      </c>
      <c r="T698" s="68">
        <v>271</v>
      </c>
      <c r="U698" s="68">
        <v>288</v>
      </c>
      <c r="V698" s="5">
        <v>196</v>
      </c>
      <c r="W698" s="68">
        <v>279</v>
      </c>
      <c r="X698" s="70">
        <v>288</v>
      </c>
      <c r="Y698" s="56">
        <f t="shared" si="150"/>
        <v>0</v>
      </c>
      <c r="Z698" s="7">
        <f t="shared" si="151"/>
        <v>36</v>
      </c>
      <c r="AA698" s="7">
        <f t="shared" si="152"/>
        <v>45</v>
      </c>
      <c r="AB698" s="5">
        <f t="shared" si="153"/>
        <v>-2</v>
      </c>
      <c r="AC698" s="7">
        <f t="shared" si="154"/>
        <v>38</v>
      </c>
      <c r="AD698" s="7">
        <f t="shared" si="155"/>
        <v>39</v>
      </c>
      <c r="AI698" s="83" t="b">
        <f t="shared" si="156"/>
        <v>1</v>
      </c>
      <c r="AJ698" s="83" t="b">
        <f t="shared" si="157"/>
        <v>1</v>
      </c>
      <c r="AK698" s="83" t="b">
        <f t="shared" si="158"/>
        <v>0</v>
      </c>
      <c r="BT698" s="12"/>
      <c r="CA698" s="108"/>
    </row>
    <row r="699" spans="1:79" ht="15" hidden="1" customHeight="1" x14ac:dyDescent="0.35">
      <c r="A699" s="87">
        <v>44224</v>
      </c>
      <c r="B699" s="88" t="s">
        <v>44</v>
      </c>
      <c r="C699" s="89">
        <v>13843</v>
      </c>
      <c r="D699" s="74" t="s">
        <v>476</v>
      </c>
      <c r="E699" s="74">
        <v>224014</v>
      </c>
      <c r="F699" s="74" t="s">
        <v>474</v>
      </c>
      <c r="G699" s="74">
        <v>224092</v>
      </c>
      <c r="H699" s="74">
        <v>2</v>
      </c>
      <c r="I699" s="74" t="str">
        <f t="shared" si="149"/>
        <v>Does not match old PSSE info</v>
      </c>
      <c r="J699" s="74"/>
      <c r="K699" s="72"/>
      <c r="L699" s="74">
        <v>188</v>
      </c>
      <c r="M699" s="74">
        <v>286</v>
      </c>
      <c r="N699" s="74">
        <v>314</v>
      </c>
      <c r="O699" s="74">
        <v>198</v>
      </c>
      <c r="P699" s="74">
        <v>320</v>
      </c>
      <c r="Q699" s="74">
        <v>330</v>
      </c>
      <c r="R699" s="1"/>
      <c r="S699" s="7">
        <v>188</v>
      </c>
      <c r="T699" s="5">
        <v>271</v>
      </c>
      <c r="U699" s="5">
        <v>294</v>
      </c>
      <c r="V699" s="5">
        <v>196</v>
      </c>
      <c r="W699" s="5">
        <v>286</v>
      </c>
      <c r="X699" s="52">
        <v>300</v>
      </c>
      <c r="Y699" s="56">
        <f t="shared" si="150"/>
        <v>0</v>
      </c>
      <c r="Z699" s="5">
        <f t="shared" si="151"/>
        <v>-15</v>
      </c>
      <c r="AA699" s="5">
        <f t="shared" si="152"/>
        <v>-20</v>
      </c>
      <c r="AB699" s="5">
        <f t="shared" si="153"/>
        <v>-2</v>
      </c>
      <c r="AC699" s="5">
        <f t="shared" si="154"/>
        <v>-34</v>
      </c>
      <c r="AD699" s="5">
        <f t="shared" si="155"/>
        <v>-30</v>
      </c>
      <c r="AI699" s="83" t="b">
        <f t="shared" si="156"/>
        <v>1</v>
      </c>
      <c r="AJ699" s="83" t="b">
        <f t="shared" si="157"/>
        <v>1</v>
      </c>
      <c r="AK699" s="83" t="b">
        <f t="shared" si="158"/>
        <v>0</v>
      </c>
      <c r="BT699" s="12"/>
      <c r="CA699" s="108"/>
    </row>
    <row r="700" spans="1:79" ht="15" hidden="1" customHeight="1" x14ac:dyDescent="0.35">
      <c r="A700" s="87">
        <v>44224</v>
      </c>
      <c r="B700" s="88" t="s">
        <v>44</v>
      </c>
      <c r="C700" s="89">
        <v>13862</v>
      </c>
      <c r="D700" s="74" t="s">
        <v>476</v>
      </c>
      <c r="E700" s="74">
        <v>224014</v>
      </c>
      <c r="F700" s="74" t="s">
        <v>475</v>
      </c>
      <c r="G700" s="74">
        <v>224090</v>
      </c>
      <c r="H700" s="74">
        <v>2</v>
      </c>
      <c r="I700" s="74" t="str">
        <f t="shared" si="149"/>
        <v>New Update</v>
      </c>
      <c r="J700" s="74"/>
      <c r="K700" s="72"/>
      <c r="L700" s="74">
        <v>188</v>
      </c>
      <c r="M700" s="74">
        <v>235</v>
      </c>
      <c r="N700" s="74">
        <v>243</v>
      </c>
      <c r="O700" s="74">
        <v>198</v>
      </c>
      <c r="P700" s="74">
        <v>241</v>
      </c>
      <c r="Q700" s="74">
        <v>249</v>
      </c>
      <c r="R700" s="1"/>
      <c r="S700" s="7">
        <v>188</v>
      </c>
      <c r="T700" s="68">
        <v>285</v>
      </c>
      <c r="U700" s="68">
        <v>294</v>
      </c>
      <c r="V700" s="5">
        <v>196</v>
      </c>
      <c r="W700" s="68">
        <v>286</v>
      </c>
      <c r="X700" s="70">
        <v>300</v>
      </c>
      <c r="Y700" s="56">
        <f t="shared" si="150"/>
        <v>0</v>
      </c>
      <c r="Z700" s="7">
        <f t="shared" si="151"/>
        <v>50</v>
      </c>
      <c r="AA700" s="7">
        <f t="shared" si="152"/>
        <v>51</v>
      </c>
      <c r="AB700" s="5">
        <f t="shared" si="153"/>
        <v>-2</v>
      </c>
      <c r="AC700" s="7">
        <f t="shared" si="154"/>
        <v>45</v>
      </c>
      <c r="AD700" s="7">
        <f t="shared" si="155"/>
        <v>51</v>
      </c>
      <c r="AI700" s="83" t="b">
        <f t="shared" si="156"/>
        <v>1</v>
      </c>
      <c r="AJ700" s="83" t="b">
        <f t="shared" si="157"/>
        <v>1</v>
      </c>
      <c r="AK700" s="83" t="b">
        <f t="shared" si="158"/>
        <v>0</v>
      </c>
      <c r="BT700" s="12"/>
      <c r="CA700" s="108"/>
    </row>
    <row r="701" spans="1:79" ht="15" hidden="1" customHeight="1" x14ac:dyDescent="0.35">
      <c r="A701" s="87">
        <v>44224</v>
      </c>
      <c r="B701" s="88" t="s">
        <v>44</v>
      </c>
      <c r="C701" s="89">
        <v>23001</v>
      </c>
      <c r="D701" s="74" t="s">
        <v>477</v>
      </c>
      <c r="E701" s="74">
        <v>224016</v>
      </c>
      <c r="F701" s="74" t="s">
        <v>322</v>
      </c>
      <c r="G701" s="74">
        <v>224021</v>
      </c>
      <c r="H701" s="74">
        <v>1</v>
      </c>
      <c r="I701" s="74" t="str">
        <f t="shared" si="149"/>
        <v>Does not match old PSSE info</v>
      </c>
      <c r="J701" s="74"/>
      <c r="K701" s="72"/>
      <c r="L701" s="74">
        <v>332</v>
      </c>
      <c r="M701" s="74">
        <v>394</v>
      </c>
      <c r="N701" s="74">
        <v>406</v>
      </c>
      <c r="O701" s="74">
        <v>354</v>
      </c>
      <c r="P701" s="74">
        <v>412</v>
      </c>
      <c r="Q701" s="74">
        <v>425</v>
      </c>
      <c r="R701" s="1"/>
      <c r="S701" s="68">
        <v>351</v>
      </c>
      <c r="T701" s="68">
        <v>442</v>
      </c>
      <c r="U701" s="68">
        <v>501</v>
      </c>
      <c r="V701" s="68">
        <v>392</v>
      </c>
      <c r="W701" s="68">
        <v>478</v>
      </c>
      <c r="X701" s="70">
        <v>501</v>
      </c>
      <c r="Y701" s="56">
        <f t="shared" si="150"/>
        <v>19</v>
      </c>
      <c r="Z701" s="7">
        <f t="shared" si="151"/>
        <v>48</v>
      </c>
      <c r="AA701" s="7">
        <f t="shared" si="152"/>
        <v>95</v>
      </c>
      <c r="AB701" s="7">
        <f t="shared" si="153"/>
        <v>38</v>
      </c>
      <c r="AC701" s="7">
        <f t="shared" si="154"/>
        <v>66</v>
      </c>
      <c r="AD701" s="7">
        <f t="shared" si="155"/>
        <v>76</v>
      </c>
      <c r="AI701" s="83" t="b">
        <f t="shared" si="156"/>
        <v>1</v>
      </c>
      <c r="AJ701" s="83" t="b">
        <f t="shared" si="157"/>
        <v>1</v>
      </c>
      <c r="AK701" s="83" t="b">
        <f t="shared" si="158"/>
        <v>0</v>
      </c>
      <c r="BT701" s="12"/>
      <c r="CA701" s="108"/>
    </row>
    <row r="702" spans="1:79" ht="15" hidden="1" customHeight="1" x14ac:dyDescent="0.35">
      <c r="A702" s="87">
        <v>44224</v>
      </c>
      <c r="B702" s="88" t="s">
        <v>44</v>
      </c>
      <c r="C702" s="89">
        <v>23002</v>
      </c>
      <c r="D702" s="74" t="s">
        <v>477</v>
      </c>
      <c r="E702" s="74">
        <v>224015</v>
      </c>
      <c r="F702" s="74" t="s">
        <v>322</v>
      </c>
      <c r="G702" s="74">
        <v>224021</v>
      </c>
      <c r="H702" s="74">
        <v>1</v>
      </c>
      <c r="I702" s="74" t="str">
        <f t="shared" si="149"/>
        <v>Does not match old PSSE info</v>
      </c>
      <c r="J702" s="74"/>
      <c r="K702" s="72"/>
      <c r="L702" s="74">
        <v>332</v>
      </c>
      <c r="M702" s="74">
        <v>394</v>
      </c>
      <c r="N702" s="74">
        <v>406</v>
      </c>
      <c r="O702" s="74">
        <v>354</v>
      </c>
      <c r="P702" s="74">
        <v>412</v>
      </c>
      <c r="Q702" s="74">
        <v>425</v>
      </c>
      <c r="R702" s="1"/>
      <c r="S702" s="68">
        <v>351</v>
      </c>
      <c r="T702" s="68">
        <v>442</v>
      </c>
      <c r="U702" s="68">
        <v>509</v>
      </c>
      <c r="V702" s="68">
        <v>392</v>
      </c>
      <c r="W702" s="68">
        <v>517</v>
      </c>
      <c r="X702" s="70">
        <v>568</v>
      </c>
      <c r="Y702" s="56">
        <f t="shared" si="150"/>
        <v>19</v>
      </c>
      <c r="Z702" s="7">
        <f t="shared" si="151"/>
        <v>48</v>
      </c>
      <c r="AA702" s="7">
        <f t="shared" si="152"/>
        <v>103</v>
      </c>
      <c r="AB702" s="7">
        <f t="shared" si="153"/>
        <v>38</v>
      </c>
      <c r="AC702" s="7">
        <f t="shared" si="154"/>
        <v>105</v>
      </c>
      <c r="AD702" s="7">
        <f t="shared" si="155"/>
        <v>143</v>
      </c>
      <c r="AI702" s="83" t="b">
        <f t="shared" si="156"/>
        <v>1</v>
      </c>
      <c r="AJ702" s="83" t="b">
        <f t="shared" si="157"/>
        <v>1</v>
      </c>
      <c r="AK702" s="83" t="b">
        <f t="shared" si="158"/>
        <v>0</v>
      </c>
      <c r="BT702" s="12"/>
      <c r="CA702" s="108"/>
    </row>
    <row r="703" spans="1:79" ht="15" hidden="1" customHeight="1" x14ac:dyDescent="0.35">
      <c r="A703" s="87">
        <v>44224</v>
      </c>
      <c r="B703" s="88" t="s">
        <v>44</v>
      </c>
      <c r="C703" s="89">
        <v>23003</v>
      </c>
      <c r="D703" s="74" t="s">
        <v>477</v>
      </c>
      <c r="E703" s="74">
        <v>224017</v>
      </c>
      <c r="F703" s="74" t="s">
        <v>322</v>
      </c>
      <c r="G703" s="74">
        <v>224021</v>
      </c>
      <c r="H703" s="74">
        <v>1</v>
      </c>
      <c r="I703" s="74" t="str">
        <f t="shared" si="149"/>
        <v>New Update</v>
      </c>
      <c r="J703" s="74"/>
      <c r="K703" s="72"/>
      <c r="L703" s="74">
        <v>404</v>
      </c>
      <c r="M703" s="74">
        <v>470</v>
      </c>
      <c r="N703" s="74">
        <v>485</v>
      </c>
      <c r="O703" s="74">
        <v>428</v>
      </c>
      <c r="P703" s="74">
        <v>490</v>
      </c>
      <c r="Q703" s="74">
        <v>505</v>
      </c>
      <c r="R703" s="1"/>
      <c r="S703" s="5">
        <v>351</v>
      </c>
      <c r="T703" s="5">
        <v>442</v>
      </c>
      <c r="U703" s="68">
        <v>509</v>
      </c>
      <c r="V703" s="5">
        <v>404</v>
      </c>
      <c r="W703" s="68">
        <v>517</v>
      </c>
      <c r="X703" s="70">
        <v>594</v>
      </c>
      <c r="Y703" s="80">
        <f t="shared" si="150"/>
        <v>-53</v>
      </c>
      <c r="Z703" s="5">
        <f t="shared" si="151"/>
        <v>-28</v>
      </c>
      <c r="AA703" s="7">
        <f t="shared" si="152"/>
        <v>24</v>
      </c>
      <c r="AB703" s="5">
        <f t="shared" si="153"/>
        <v>-24</v>
      </c>
      <c r="AC703" s="7">
        <f t="shared" si="154"/>
        <v>27</v>
      </c>
      <c r="AD703" s="7">
        <f t="shared" si="155"/>
        <v>89</v>
      </c>
      <c r="AI703" s="83" t="b">
        <f t="shared" si="156"/>
        <v>1</v>
      </c>
      <c r="AJ703" s="83" t="b">
        <f t="shared" si="157"/>
        <v>1</v>
      </c>
      <c r="AK703" s="83" t="b">
        <f t="shared" si="158"/>
        <v>0</v>
      </c>
      <c r="BT703" s="12"/>
      <c r="CA703" s="108"/>
    </row>
    <row r="704" spans="1:79" ht="15" hidden="1" customHeight="1" x14ac:dyDescent="0.35">
      <c r="A704" s="87">
        <v>44224</v>
      </c>
      <c r="B704" s="88" t="s">
        <v>44</v>
      </c>
      <c r="C704" s="89">
        <v>23004</v>
      </c>
      <c r="D704" s="74" t="s">
        <v>477</v>
      </c>
      <c r="E704" s="74">
        <v>224018</v>
      </c>
      <c r="F704" s="74" t="s">
        <v>322</v>
      </c>
      <c r="G704" s="74">
        <v>224021</v>
      </c>
      <c r="H704" s="74">
        <v>1</v>
      </c>
      <c r="I704" s="74" t="str">
        <f t="shared" si="149"/>
        <v>New Update</v>
      </c>
      <c r="J704" s="74"/>
      <c r="K704" s="72"/>
      <c r="L704" s="74">
        <v>404</v>
      </c>
      <c r="M704" s="74">
        <v>470</v>
      </c>
      <c r="N704" s="74">
        <v>485</v>
      </c>
      <c r="O704" s="74">
        <v>428</v>
      </c>
      <c r="P704" s="74">
        <v>490</v>
      </c>
      <c r="Q704" s="74">
        <v>505</v>
      </c>
      <c r="R704" s="1"/>
      <c r="S704" s="5">
        <v>351</v>
      </c>
      <c r="T704" s="5">
        <v>442</v>
      </c>
      <c r="U704" s="68">
        <v>509</v>
      </c>
      <c r="V704" s="5">
        <v>404</v>
      </c>
      <c r="W704" s="68">
        <v>517</v>
      </c>
      <c r="X704" s="70">
        <v>594</v>
      </c>
      <c r="Y704" s="80">
        <f t="shared" si="150"/>
        <v>-53</v>
      </c>
      <c r="Z704" s="5">
        <f t="shared" si="151"/>
        <v>-28</v>
      </c>
      <c r="AA704" s="7">
        <f t="shared" si="152"/>
        <v>24</v>
      </c>
      <c r="AB704" s="5">
        <f t="shared" si="153"/>
        <v>-24</v>
      </c>
      <c r="AC704" s="7">
        <f t="shared" si="154"/>
        <v>27</v>
      </c>
      <c r="AD704" s="7">
        <f t="shared" si="155"/>
        <v>89</v>
      </c>
      <c r="AI704" s="83" t="b">
        <f t="shared" si="156"/>
        <v>1</v>
      </c>
      <c r="AJ704" s="83" t="b">
        <f t="shared" si="157"/>
        <v>1</v>
      </c>
      <c r="AK704" s="83" t="b">
        <f t="shared" si="158"/>
        <v>0</v>
      </c>
      <c r="BT704" s="12"/>
      <c r="CA704" s="108"/>
    </row>
    <row r="705" spans="1:79" ht="15" hidden="1" customHeight="1" x14ac:dyDescent="0.35">
      <c r="A705" s="87">
        <v>44148</v>
      </c>
      <c r="B705" s="88" t="s">
        <v>44</v>
      </c>
      <c r="C705" s="73">
        <v>23008</v>
      </c>
      <c r="D705" s="74" t="s">
        <v>120</v>
      </c>
      <c r="E705" s="74">
        <v>223951</v>
      </c>
      <c r="F705" s="74" t="s">
        <v>121</v>
      </c>
      <c r="G705" s="74">
        <v>223955</v>
      </c>
      <c r="H705" s="74">
        <v>1</v>
      </c>
      <c r="I705" s="74" t="str">
        <f t="shared" si="149"/>
        <v>Matches old PSSE info</v>
      </c>
      <c r="J705" s="74"/>
      <c r="K705" s="72"/>
      <c r="L705" s="74">
        <v>259</v>
      </c>
      <c r="M705" s="74">
        <v>401</v>
      </c>
      <c r="N705" s="74">
        <v>414</v>
      </c>
      <c r="O705" s="74">
        <v>331</v>
      </c>
      <c r="P705" s="74">
        <v>442</v>
      </c>
      <c r="Q705" s="74">
        <v>456</v>
      </c>
      <c r="R705" s="1"/>
      <c r="S705" s="5">
        <v>235</v>
      </c>
      <c r="T705" s="5">
        <v>364</v>
      </c>
      <c r="U705" s="5">
        <v>407</v>
      </c>
      <c r="V705" s="68">
        <v>367</v>
      </c>
      <c r="W705" s="68">
        <v>465</v>
      </c>
      <c r="X705" s="70">
        <v>480</v>
      </c>
      <c r="Y705" s="80">
        <f t="shared" si="150"/>
        <v>-24</v>
      </c>
      <c r="Z705" s="5">
        <f t="shared" si="151"/>
        <v>-37</v>
      </c>
      <c r="AA705" s="5">
        <f t="shared" si="152"/>
        <v>-7</v>
      </c>
      <c r="AB705" s="7">
        <f t="shared" si="153"/>
        <v>36</v>
      </c>
      <c r="AC705" s="7">
        <f t="shared" si="154"/>
        <v>23</v>
      </c>
      <c r="AD705" s="7">
        <f t="shared" si="155"/>
        <v>24</v>
      </c>
      <c r="AI705" s="83" t="b">
        <f t="shared" si="156"/>
        <v>1</v>
      </c>
      <c r="AJ705" s="83" t="b">
        <f t="shared" si="157"/>
        <v>1</v>
      </c>
      <c r="AK705" s="83" t="b">
        <f t="shared" si="158"/>
        <v>0</v>
      </c>
      <c r="BT705" s="12"/>
      <c r="CA705" s="108"/>
    </row>
    <row r="706" spans="1:79" ht="15" hidden="1" customHeight="1" x14ac:dyDescent="0.35">
      <c r="A706" s="87">
        <v>44148</v>
      </c>
      <c r="B706" s="88" t="s">
        <v>44</v>
      </c>
      <c r="C706" s="73">
        <v>23009</v>
      </c>
      <c r="D706" s="74" t="s">
        <v>122</v>
      </c>
      <c r="E706" s="74">
        <v>223953</v>
      </c>
      <c r="F706" s="74" t="s">
        <v>123</v>
      </c>
      <c r="G706" s="74">
        <v>223956</v>
      </c>
      <c r="H706" s="74">
        <v>1</v>
      </c>
      <c r="I706" s="74" t="str">
        <f t="shared" si="149"/>
        <v>Matches old PSSE info</v>
      </c>
      <c r="J706" s="74"/>
      <c r="K706" s="72"/>
      <c r="L706" s="74">
        <v>259</v>
      </c>
      <c r="M706" s="74">
        <v>401</v>
      </c>
      <c r="N706" s="74">
        <v>414</v>
      </c>
      <c r="O706" s="74">
        <v>331</v>
      </c>
      <c r="P706" s="74">
        <v>442</v>
      </c>
      <c r="Q706" s="74">
        <v>456</v>
      </c>
      <c r="R706" s="1"/>
      <c r="S706" s="5">
        <v>235</v>
      </c>
      <c r="T706" s="5">
        <v>297</v>
      </c>
      <c r="U706" s="5">
        <v>311</v>
      </c>
      <c r="V706" s="5">
        <v>297</v>
      </c>
      <c r="W706" s="5">
        <v>297</v>
      </c>
      <c r="X706" s="52">
        <v>311</v>
      </c>
      <c r="Y706" s="80">
        <f t="shared" si="150"/>
        <v>-24</v>
      </c>
      <c r="Z706" s="5">
        <f t="shared" si="151"/>
        <v>-104</v>
      </c>
      <c r="AA706" s="5">
        <f t="shared" si="152"/>
        <v>-103</v>
      </c>
      <c r="AB706" s="5">
        <f t="shared" si="153"/>
        <v>-34</v>
      </c>
      <c r="AC706" s="5">
        <f t="shared" si="154"/>
        <v>-145</v>
      </c>
      <c r="AD706" s="5">
        <f t="shared" si="155"/>
        <v>-145</v>
      </c>
      <c r="AI706" s="83" t="b">
        <f t="shared" si="156"/>
        <v>1</v>
      </c>
      <c r="AJ706" s="83" t="b">
        <f t="shared" si="157"/>
        <v>1</v>
      </c>
      <c r="AK706" s="83" t="b">
        <f t="shared" si="158"/>
        <v>0</v>
      </c>
      <c r="BT706" s="12"/>
      <c r="CA706" s="108"/>
    </row>
    <row r="707" spans="1:79" ht="15" hidden="1" customHeight="1" x14ac:dyDescent="0.35">
      <c r="A707" s="87">
        <v>44148</v>
      </c>
      <c r="B707" s="88" t="s">
        <v>44</v>
      </c>
      <c r="C707" s="73">
        <v>23010</v>
      </c>
      <c r="D707" s="74" t="s">
        <v>124</v>
      </c>
      <c r="E707" s="74">
        <v>223954</v>
      </c>
      <c r="F707" s="74" t="s">
        <v>125</v>
      </c>
      <c r="G707" s="74">
        <v>223958</v>
      </c>
      <c r="H707" s="74">
        <v>1</v>
      </c>
      <c r="I707" s="74" t="str">
        <f t="shared" si="149"/>
        <v>Does not match old PSSE info</v>
      </c>
      <c r="J707" s="74"/>
      <c r="K707" s="72"/>
      <c r="L707" s="74">
        <v>259</v>
      </c>
      <c r="M707" s="74">
        <v>401</v>
      </c>
      <c r="N707" s="74">
        <v>414</v>
      </c>
      <c r="O707" s="74">
        <v>331</v>
      </c>
      <c r="P707" s="74">
        <v>442</v>
      </c>
      <c r="Q707" s="74">
        <v>456</v>
      </c>
      <c r="R707" s="1"/>
      <c r="S707" s="5">
        <v>235</v>
      </c>
      <c r="T707" s="5">
        <v>361</v>
      </c>
      <c r="U707" s="5">
        <v>379</v>
      </c>
      <c r="V707" s="68">
        <v>361</v>
      </c>
      <c r="W707" s="5">
        <v>361</v>
      </c>
      <c r="X707" s="52">
        <v>379</v>
      </c>
      <c r="Y707" s="80">
        <f t="shared" si="150"/>
        <v>-24</v>
      </c>
      <c r="Z707" s="5">
        <f t="shared" si="151"/>
        <v>-40</v>
      </c>
      <c r="AA707" s="5">
        <f t="shared" si="152"/>
        <v>-35</v>
      </c>
      <c r="AB707" s="7">
        <f t="shared" si="153"/>
        <v>30</v>
      </c>
      <c r="AC707" s="5">
        <f t="shared" si="154"/>
        <v>-81</v>
      </c>
      <c r="AD707" s="5">
        <f t="shared" si="155"/>
        <v>-77</v>
      </c>
      <c r="AI707" s="83" t="b">
        <f t="shared" si="156"/>
        <v>1</v>
      </c>
      <c r="AJ707" s="83" t="b">
        <f t="shared" si="157"/>
        <v>1</v>
      </c>
      <c r="AK707" s="83" t="b">
        <f t="shared" si="158"/>
        <v>0</v>
      </c>
      <c r="BT707" s="12"/>
      <c r="CA707" s="108"/>
    </row>
    <row r="708" spans="1:79" ht="15" hidden="1" customHeight="1" x14ac:dyDescent="0.35">
      <c r="A708" s="87">
        <v>44148</v>
      </c>
      <c r="B708" s="88" t="s">
        <v>44</v>
      </c>
      <c r="C708" s="73">
        <v>23011</v>
      </c>
      <c r="D708" s="74" t="s">
        <v>126</v>
      </c>
      <c r="E708" s="74">
        <v>223952</v>
      </c>
      <c r="F708" s="74" t="s">
        <v>127</v>
      </c>
      <c r="G708" s="74">
        <v>223957</v>
      </c>
      <c r="H708" s="74">
        <v>1</v>
      </c>
      <c r="I708" s="74" t="str">
        <f t="shared" si="149"/>
        <v>Does not match old PSSE info</v>
      </c>
      <c r="J708" s="74"/>
      <c r="K708" s="72"/>
      <c r="L708" s="74">
        <v>259</v>
      </c>
      <c r="M708" s="74">
        <v>401</v>
      </c>
      <c r="N708" s="74">
        <v>414</v>
      </c>
      <c r="O708" s="74">
        <v>331</v>
      </c>
      <c r="P708" s="74">
        <v>442</v>
      </c>
      <c r="Q708" s="74">
        <v>456</v>
      </c>
      <c r="R708" s="1"/>
      <c r="S708" s="5">
        <v>235</v>
      </c>
      <c r="T708" s="5">
        <v>310</v>
      </c>
      <c r="U708" s="5">
        <v>325</v>
      </c>
      <c r="V708" s="5">
        <v>310</v>
      </c>
      <c r="W708" s="5">
        <v>310</v>
      </c>
      <c r="X708" s="52">
        <v>325</v>
      </c>
      <c r="Y708" s="80">
        <f t="shared" si="150"/>
        <v>-24</v>
      </c>
      <c r="Z708" s="5">
        <f t="shared" si="151"/>
        <v>-91</v>
      </c>
      <c r="AA708" s="5">
        <f t="shared" si="152"/>
        <v>-89</v>
      </c>
      <c r="AB708" s="5">
        <f t="shared" si="153"/>
        <v>-21</v>
      </c>
      <c r="AC708" s="5">
        <f t="shared" si="154"/>
        <v>-132</v>
      </c>
      <c r="AD708" s="5">
        <f t="shared" si="155"/>
        <v>-131</v>
      </c>
      <c r="AI708" s="83" t="b">
        <f t="shared" si="156"/>
        <v>1</v>
      </c>
      <c r="AJ708" s="83" t="b">
        <f t="shared" si="157"/>
        <v>1</v>
      </c>
      <c r="AK708" s="83" t="b">
        <f t="shared" si="158"/>
        <v>0</v>
      </c>
      <c r="BT708" s="12"/>
      <c r="CA708" s="108"/>
    </row>
    <row r="709" spans="1:79" ht="15" hidden="1" customHeight="1" x14ac:dyDescent="0.35">
      <c r="A709" s="87">
        <v>44224</v>
      </c>
      <c r="B709" s="88" t="s">
        <v>44</v>
      </c>
      <c r="C709" s="89">
        <v>23012</v>
      </c>
      <c r="D709" s="74" t="s">
        <v>314</v>
      </c>
      <c r="E709" s="74">
        <v>223962</v>
      </c>
      <c r="F709" s="74" t="s">
        <v>315</v>
      </c>
      <c r="G709" s="74">
        <v>226827</v>
      </c>
      <c r="H709" s="74">
        <v>1</v>
      </c>
      <c r="I709" s="74" t="str">
        <f t="shared" si="149"/>
        <v>Does not match old PSSE info</v>
      </c>
      <c r="J709" s="74"/>
      <c r="K709" s="72"/>
      <c r="L709" s="74">
        <v>582</v>
      </c>
      <c r="M709" s="74">
        <v>738</v>
      </c>
      <c r="N709" s="74">
        <v>830</v>
      </c>
      <c r="O709" s="74">
        <v>694</v>
      </c>
      <c r="P709" s="74">
        <v>852</v>
      </c>
      <c r="Q709" s="74">
        <v>961</v>
      </c>
      <c r="R709" s="1"/>
      <c r="S709" s="5">
        <v>559</v>
      </c>
      <c r="T709" s="5">
        <v>680</v>
      </c>
      <c r="U709" s="5">
        <v>782</v>
      </c>
      <c r="V709" s="5">
        <v>643</v>
      </c>
      <c r="W709" s="5">
        <v>793</v>
      </c>
      <c r="X709" s="52">
        <v>835</v>
      </c>
      <c r="Y709" s="80">
        <f t="shared" si="150"/>
        <v>-23</v>
      </c>
      <c r="Z709" s="5">
        <f t="shared" si="151"/>
        <v>-58</v>
      </c>
      <c r="AA709" s="5">
        <f t="shared" si="152"/>
        <v>-48</v>
      </c>
      <c r="AB709" s="5">
        <f t="shared" si="153"/>
        <v>-51</v>
      </c>
      <c r="AC709" s="5">
        <f t="shared" si="154"/>
        <v>-59</v>
      </c>
      <c r="AD709" s="5">
        <f t="shared" si="155"/>
        <v>-126</v>
      </c>
      <c r="AI709" s="83" t="b">
        <f t="shared" si="156"/>
        <v>1</v>
      </c>
      <c r="AJ709" s="83" t="b">
        <f t="shared" si="157"/>
        <v>1</v>
      </c>
      <c r="AK709" s="83" t="b">
        <f t="shared" si="158"/>
        <v>0</v>
      </c>
      <c r="BT709" s="12"/>
      <c r="CA709" s="108"/>
    </row>
    <row r="710" spans="1:79" ht="15" hidden="1" customHeight="1" x14ac:dyDescent="0.35">
      <c r="A710" s="87">
        <v>44183</v>
      </c>
      <c r="B710" s="88" t="s">
        <v>44</v>
      </c>
      <c r="C710" s="73">
        <v>23013</v>
      </c>
      <c r="D710" s="74" t="s">
        <v>315</v>
      </c>
      <c r="E710" s="74">
        <v>223961</v>
      </c>
      <c r="F710" s="74" t="s">
        <v>314</v>
      </c>
      <c r="G710" s="74">
        <v>226829</v>
      </c>
      <c r="H710" s="74">
        <v>1</v>
      </c>
      <c r="I710" s="74" t="str">
        <f t="shared" si="149"/>
        <v>Does not match old PSSE info</v>
      </c>
      <c r="J710" s="74"/>
      <c r="K710" s="72"/>
      <c r="L710" s="74">
        <v>582</v>
      </c>
      <c r="M710" s="74">
        <v>738</v>
      </c>
      <c r="N710" s="74">
        <v>830</v>
      </c>
      <c r="O710" s="74">
        <v>694</v>
      </c>
      <c r="P710" s="74">
        <v>852</v>
      </c>
      <c r="Q710" s="74">
        <v>961</v>
      </c>
      <c r="R710" s="1"/>
      <c r="S710" s="5">
        <v>559</v>
      </c>
      <c r="T710" s="5">
        <v>680</v>
      </c>
      <c r="U710" s="5">
        <v>782</v>
      </c>
      <c r="V710" s="5">
        <v>643</v>
      </c>
      <c r="W710" s="5">
        <v>793</v>
      </c>
      <c r="X710" s="52">
        <v>835</v>
      </c>
      <c r="Y710" s="80">
        <f t="shared" si="150"/>
        <v>-23</v>
      </c>
      <c r="Z710" s="5">
        <f t="shared" si="151"/>
        <v>-58</v>
      </c>
      <c r="AA710" s="5">
        <f t="shared" si="152"/>
        <v>-48</v>
      </c>
      <c r="AB710" s="5">
        <f t="shared" si="153"/>
        <v>-51</v>
      </c>
      <c r="AC710" s="5">
        <f t="shared" si="154"/>
        <v>-59</v>
      </c>
      <c r="AD710" s="5">
        <f t="shared" si="155"/>
        <v>-126</v>
      </c>
      <c r="AI710" s="83" t="b">
        <f t="shared" si="156"/>
        <v>1</v>
      </c>
      <c r="AJ710" s="83" t="b">
        <f t="shared" si="157"/>
        <v>1</v>
      </c>
      <c r="AK710" s="83" t="b">
        <f t="shared" si="158"/>
        <v>0</v>
      </c>
      <c r="BT710" s="12"/>
      <c r="CA710" s="108"/>
    </row>
    <row r="711" spans="1:79" ht="15" hidden="1" customHeight="1" x14ac:dyDescent="0.35">
      <c r="A711" s="87">
        <v>44224</v>
      </c>
      <c r="B711" s="88" t="s">
        <v>44</v>
      </c>
      <c r="C711" s="89">
        <v>23014</v>
      </c>
      <c r="D711" s="74" t="s">
        <v>314</v>
      </c>
      <c r="E711" s="74">
        <v>223962</v>
      </c>
      <c r="F711" s="74" t="s">
        <v>315</v>
      </c>
      <c r="G711" s="74">
        <v>226828</v>
      </c>
      <c r="H711" s="74">
        <v>1</v>
      </c>
      <c r="I711" s="74" t="str">
        <f t="shared" si="149"/>
        <v>New Update</v>
      </c>
      <c r="J711" s="74"/>
      <c r="K711" s="72"/>
      <c r="L711" s="74">
        <v>582</v>
      </c>
      <c r="M711" s="74">
        <v>738</v>
      </c>
      <c r="N711" s="74">
        <v>830</v>
      </c>
      <c r="O711" s="74">
        <v>694</v>
      </c>
      <c r="P711" s="74">
        <v>852</v>
      </c>
      <c r="Q711" s="74">
        <v>961</v>
      </c>
      <c r="R711" s="1"/>
      <c r="S711" s="5">
        <v>559</v>
      </c>
      <c r="T711" s="5">
        <v>680</v>
      </c>
      <c r="U711" s="5">
        <v>782</v>
      </c>
      <c r="V711" s="5">
        <v>643</v>
      </c>
      <c r="W711" s="5">
        <v>793</v>
      </c>
      <c r="X711" s="52">
        <v>835</v>
      </c>
      <c r="Y711" s="80">
        <f t="shared" si="150"/>
        <v>-23</v>
      </c>
      <c r="Z711" s="5">
        <f t="shared" si="151"/>
        <v>-58</v>
      </c>
      <c r="AA711" s="5">
        <f t="shared" si="152"/>
        <v>-48</v>
      </c>
      <c r="AB711" s="5">
        <f t="shared" si="153"/>
        <v>-51</v>
      </c>
      <c r="AC711" s="5">
        <f t="shared" si="154"/>
        <v>-59</v>
      </c>
      <c r="AD711" s="5">
        <f t="shared" si="155"/>
        <v>-126</v>
      </c>
      <c r="AI711" s="83" t="b">
        <f t="shared" si="156"/>
        <v>1</v>
      </c>
      <c r="AJ711" s="83" t="b">
        <f t="shared" si="157"/>
        <v>1</v>
      </c>
      <c r="AK711" s="83" t="b">
        <f t="shared" si="158"/>
        <v>0</v>
      </c>
      <c r="BT711" s="12"/>
      <c r="CA711" s="108"/>
    </row>
    <row r="712" spans="1:79" ht="15" hidden="1" customHeight="1" x14ac:dyDescent="0.35">
      <c r="A712" s="87">
        <v>44169</v>
      </c>
      <c r="B712" s="88" t="s">
        <v>44</v>
      </c>
      <c r="C712" s="73">
        <v>23015</v>
      </c>
      <c r="D712" s="74" t="s">
        <v>314</v>
      </c>
      <c r="E712" s="74">
        <v>223961</v>
      </c>
      <c r="F712" s="74" t="s">
        <v>315</v>
      </c>
      <c r="G712" s="74">
        <v>226830</v>
      </c>
      <c r="H712" s="74">
        <v>1</v>
      </c>
      <c r="I712" s="74" t="str">
        <f t="shared" si="149"/>
        <v>Does not match old PSSE info</v>
      </c>
      <c r="J712" s="74"/>
      <c r="K712" s="72"/>
      <c r="L712" s="74">
        <v>582</v>
      </c>
      <c r="M712" s="74">
        <v>738</v>
      </c>
      <c r="N712" s="74">
        <v>830</v>
      </c>
      <c r="O712" s="74">
        <v>694</v>
      </c>
      <c r="P712" s="74">
        <v>852</v>
      </c>
      <c r="Q712" s="74">
        <v>961</v>
      </c>
      <c r="R712" s="1"/>
      <c r="S712" s="5">
        <v>559</v>
      </c>
      <c r="T712" s="5">
        <v>680</v>
      </c>
      <c r="U712" s="5">
        <v>782</v>
      </c>
      <c r="V712" s="5">
        <v>643</v>
      </c>
      <c r="W712" s="5">
        <v>793</v>
      </c>
      <c r="X712" s="52">
        <v>912</v>
      </c>
      <c r="Y712" s="80">
        <f t="shared" si="150"/>
        <v>-23</v>
      </c>
      <c r="Z712" s="5">
        <f t="shared" si="151"/>
        <v>-58</v>
      </c>
      <c r="AA712" s="5">
        <f t="shared" si="152"/>
        <v>-48</v>
      </c>
      <c r="AB712" s="5">
        <f t="shared" si="153"/>
        <v>-51</v>
      </c>
      <c r="AC712" s="5">
        <f t="shared" si="154"/>
        <v>-59</v>
      </c>
      <c r="AD712" s="5">
        <f t="shared" si="155"/>
        <v>-49</v>
      </c>
      <c r="AI712" s="83" t="b">
        <f t="shared" si="156"/>
        <v>1</v>
      </c>
      <c r="AJ712" s="83" t="b">
        <f t="shared" si="157"/>
        <v>1</v>
      </c>
      <c r="AK712" s="83" t="b">
        <f t="shared" si="158"/>
        <v>0</v>
      </c>
      <c r="BT712" s="12"/>
      <c r="CA712" s="108"/>
    </row>
    <row r="713" spans="1:79" ht="15" hidden="1" customHeight="1" x14ac:dyDescent="0.35">
      <c r="A713" s="87">
        <v>44148</v>
      </c>
      <c r="B713" s="88" t="s">
        <v>44</v>
      </c>
      <c r="C713" s="74">
        <v>23016</v>
      </c>
      <c r="D713" s="74" t="s">
        <v>68</v>
      </c>
      <c r="E713" s="74">
        <v>223014</v>
      </c>
      <c r="F713" s="74" t="s">
        <v>69</v>
      </c>
      <c r="G713" s="74">
        <v>224017</v>
      </c>
      <c r="H713" s="74">
        <v>1</v>
      </c>
      <c r="I713" s="74" t="str">
        <f t="shared" si="149"/>
        <v>Matches old PSSE info</v>
      </c>
      <c r="J713" s="74"/>
      <c r="K713" s="72"/>
      <c r="L713" s="74">
        <v>304</v>
      </c>
      <c r="M713" s="74">
        <v>348</v>
      </c>
      <c r="N713" s="74">
        <v>359</v>
      </c>
      <c r="O713" s="74">
        <v>320</v>
      </c>
      <c r="P713" s="74">
        <v>362</v>
      </c>
      <c r="Q713" s="74">
        <v>373</v>
      </c>
      <c r="R713" s="1"/>
      <c r="S713" s="68">
        <v>306</v>
      </c>
      <c r="T713" s="68">
        <v>349</v>
      </c>
      <c r="U713" s="68">
        <v>360</v>
      </c>
      <c r="V713" s="68">
        <v>322</v>
      </c>
      <c r="W713" s="5">
        <v>361</v>
      </c>
      <c r="X713" s="52">
        <v>372</v>
      </c>
      <c r="Y713" s="56">
        <f t="shared" si="150"/>
        <v>2</v>
      </c>
      <c r="Z713" s="7">
        <f t="shared" si="151"/>
        <v>1</v>
      </c>
      <c r="AA713" s="7">
        <f t="shared" si="152"/>
        <v>1</v>
      </c>
      <c r="AB713" s="7">
        <f t="shared" si="153"/>
        <v>2</v>
      </c>
      <c r="AC713" s="5">
        <f t="shared" si="154"/>
        <v>-1</v>
      </c>
      <c r="AD713" s="5">
        <f t="shared" si="155"/>
        <v>-1</v>
      </c>
      <c r="AI713" s="83" t="b">
        <f t="shared" si="156"/>
        <v>1</v>
      </c>
      <c r="AJ713" s="83" t="b">
        <f t="shared" si="157"/>
        <v>1</v>
      </c>
      <c r="AK713" s="83" t="b">
        <f t="shared" si="158"/>
        <v>0</v>
      </c>
      <c r="BT713" s="12"/>
      <c r="CA713" s="108"/>
    </row>
    <row r="714" spans="1:79" ht="15" hidden="1" customHeight="1" x14ac:dyDescent="0.35">
      <c r="A714" s="87">
        <v>44169</v>
      </c>
      <c r="B714" s="88" t="s">
        <v>44</v>
      </c>
      <c r="C714" s="73">
        <v>23018</v>
      </c>
      <c r="D714" s="74" t="s">
        <v>316</v>
      </c>
      <c r="E714" s="74">
        <v>223965</v>
      </c>
      <c r="F714" s="74" t="s">
        <v>317</v>
      </c>
      <c r="G714" s="69">
        <v>223970</v>
      </c>
      <c r="H714" s="74">
        <v>1</v>
      </c>
      <c r="I714" s="74" t="str">
        <f t="shared" si="149"/>
        <v>Matches old PSSE info</v>
      </c>
      <c r="J714" s="74"/>
      <c r="K714" s="72"/>
      <c r="L714" s="74">
        <v>608</v>
      </c>
      <c r="M714" s="74">
        <v>764</v>
      </c>
      <c r="N714" s="74">
        <v>856</v>
      </c>
      <c r="O714" s="74">
        <v>715</v>
      </c>
      <c r="P714" s="74">
        <v>874</v>
      </c>
      <c r="Q714" s="74">
        <v>981</v>
      </c>
      <c r="R714" s="1"/>
      <c r="S714" s="5">
        <v>419</v>
      </c>
      <c r="T714" s="5">
        <v>521</v>
      </c>
      <c r="U714" s="5">
        <v>599</v>
      </c>
      <c r="V714" s="5">
        <v>482</v>
      </c>
      <c r="W714" s="5">
        <v>608</v>
      </c>
      <c r="X714" s="52">
        <v>699</v>
      </c>
      <c r="Y714" s="80">
        <f t="shared" si="150"/>
        <v>-189</v>
      </c>
      <c r="Z714" s="5">
        <f t="shared" si="151"/>
        <v>-243</v>
      </c>
      <c r="AA714" s="5">
        <f t="shared" si="152"/>
        <v>-257</v>
      </c>
      <c r="AB714" s="5">
        <f t="shared" si="153"/>
        <v>-233</v>
      </c>
      <c r="AC714" s="5">
        <f t="shared" si="154"/>
        <v>-266</v>
      </c>
      <c r="AD714" s="5">
        <f t="shared" si="155"/>
        <v>-282</v>
      </c>
      <c r="AI714" s="83" t="b">
        <f t="shared" si="156"/>
        <v>1</v>
      </c>
      <c r="AJ714" s="83" t="b">
        <f t="shared" si="157"/>
        <v>1</v>
      </c>
      <c r="AK714" s="83" t="b">
        <f t="shared" si="158"/>
        <v>0</v>
      </c>
      <c r="BT714" s="12"/>
      <c r="CA714" s="108"/>
    </row>
    <row r="715" spans="1:79" ht="15" hidden="1" customHeight="1" x14ac:dyDescent="0.35">
      <c r="A715" s="87">
        <v>44169</v>
      </c>
      <c r="B715" s="88" t="s">
        <v>44</v>
      </c>
      <c r="C715" s="73">
        <v>23019</v>
      </c>
      <c r="D715" s="74" t="s">
        <v>316</v>
      </c>
      <c r="E715" s="74">
        <v>223966</v>
      </c>
      <c r="F715" s="74" t="s">
        <v>317</v>
      </c>
      <c r="G715" s="74">
        <v>223970</v>
      </c>
      <c r="H715" s="74">
        <v>1</v>
      </c>
      <c r="I715" s="74" t="str">
        <f t="shared" si="149"/>
        <v>Matches old PSSE info</v>
      </c>
      <c r="J715" s="74"/>
      <c r="K715" s="72"/>
      <c r="L715" s="74">
        <v>656</v>
      </c>
      <c r="M715" s="74">
        <v>812</v>
      </c>
      <c r="N715" s="74">
        <v>904</v>
      </c>
      <c r="O715" s="74">
        <v>755</v>
      </c>
      <c r="P715" s="74">
        <v>914</v>
      </c>
      <c r="Q715" s="74">
        <v>1020</v>
      </c>
      <c r="R715" s="1"/>
      <c r="S715" s="5">
        <v>419</v>
      </c>
      <c r="T715" s="5">
        <v>521</v>
      </c>
      <c r="U715" s="5">
        <v>599</v>
      </c>
      <c r="V715" s="5">
        <v>482</v>
      </c>
      <c r="W715" s="5">
        <v>608</v>
      </c>
      <c r="X715" s="52">
        <v>699</v>
      </c>
      <c r="Y715" s="80">
        <f t="shared" si="150"/>
        <v>-237</v>
      </c>
      <c r="Z715" s="5">
        <f t="shared" si="151"/>
        <v>-291</v>
      </c>
      <c r="AA715" s="5">
        <f t="shared" si="152"/>
        <v>-305</v>
      </c>
      <c r="AB715" s="5">
        <f t="shared" si="153"/>
        <v>-273</v>
      </c>
      <c r="AC715" s="5">
        <f t="shared" si="154"/>
        <v>-306</v>
      </c>
      <c r="AD715" s="5">
        <f t="shared" si="155"/>
        <v>-321</v>
      </c>
      <c r="AI715" s="83" t="b">
        <f t="shared" si="156"/>
        <v>1</v>
      </c>
      <c r="AJ715" s="83" t="b">
        <f t="shared" si="157"/>
        <v>1</v>
      </c>
      <c r="AK715" s="83" t="b">
        <f t="shared" si="158"/>
        <v>0</v>
      </c>
      <c r="BT715" s="12"/>
      <c r="CA715" s="108"/>
    </row>
    <row r="716" spans="1:79" ht="15" hidden="1" customHeight="1" x14ac:dyDescent="0.35">
      <c r="A716" s="87">
        <v>44148</v>
      </c>
      <c r="B716" s="88" t="s">
        <v>44</v>
      </c>
      <c r="C716" s="74">
        <v>23020</v>
      </c>
      <c r="D716" s="74" t="s">
        <v>70</v>
      </c>
      <c r="E716" s="74">
        <v>223964</v>
      </c>
      <c r="F716" s="74" t="s">
        <v>71</v>
      </c>
      <c r="G716" s="74">
        <v>223970</v>
      </c>
      <c r="H716" s="74">
        <v>1</v>
      </c>
      <c r="I716" s="74" t="str">
        <f t="shared" si="149"/>
        <v>Does not match old PSSE info</v>
      </c>
      <c r="J716" s="74"/>
      <c r="K716" s="72"/>
      <c r="L716" s="74">
        <v>608</v>
      </c>
      <c r="M716" s="74">
        <v>764</v>
      </c>
      <c r="N716" s="74">
        <v>856</v>
      </c>
      <c r="O716" s="74">
        <v>715</v>
      </c>
      <c r="P716" s="74">
        <v>874</v>
      </c>
      <c r="Q716" s="74">
        <v>981</v>
      </c>
      <c r="R716" s="1"/>
      <c r="S716" s="5">
        <v>419</v>
      </c>
      <c r="T716" s="5">
        <v>521</v>
      </c>
      <c r="U716" s="5">
        <v>599</v>
      </c>
      <c r="V716" s="5">
        <v>482</v>
      </c>
      <c r="W716" s="5">
        <v>608</v>
      </c>
      <c r="X716" s="52">
        <v>699</v>
      </c>
      <c r="Y716" s="80">
        <f t="shared" si="150"/>
        <v>-189</v>
      </c>
      <c r="Z716" s="5">
        <f t="shared" si="151"/>
        <v>-243</v>
      </c>
      <c r="AA716" s="5">
        <f t="shared" si="152"/>
        <v>-257</v>
      </c>
      <c r="AB716" s="5">
        <f t="shared" si="153"/>
        <v>-233</v>
      </c>
      <c r="AC716" s="5">
        <f t="shared" si="154"/>
        <v>-266</v>
      </c>
      <c r="AD716" s="5">
        <f t="shared" si="155"/>
        <v>-282</v>
      </c>
      <c r="AI716" s="83" t="b">
        <f t="shared" si="156"/>
        <v>1</v>
      </c>
      <c r="AJ716" s="83" t="b">
        <f t="shared" si="157"/>
        <v>1</v>
      </c>
      <c r="AK716" s="83" t="b">
        <f t="shared" si="158"/>
        <v>0</v>
      </c>
      <c r="BT716" s="12"/>
      <c r="CA716" s="108"/>
    </row>
    <row r="717" spans="1:79" ht="15" hidden="1" customHeight="1" x14ac:dyDescent="0.35">
      <c r="A717" s="87">
        <v>44169</v>
      </c>
      <c r="B717" s="88" t="s">
        <v>44</v>
      </c>
      <c r="C717" s="73">
        <v>23021</v>
      </c>
      <c r="D717" s="74" t="s">
        <v>316</v>
      </c>
      <c r="E717" s="74">
        <v>223963</v>
      </c>
      <c r="F717" s="74" t="s">
        <v>317</v>
      </c>
      <c r="G717" s="69">
        <v>223970</v>
      </c>
      <c r="H717" s="74">
        <v>1</v>
      </c>
      <c r="I717" s="74" t="str">
        <f t="shared" si="149"/>
        <v>Matches old PSSE info</v>
      </c>
      <c r="J717" s="74"/>
      <c r="K717" s="72"/>
      <c r="L717" s="74">
        <v>656</v>
      </c>
      <c r="M717" s="74">
        <v>812</v>
      </c>
      <c r="N717" s="74">
        <v>904</v>
      </c>
      <c r="O717" s="74">
        <v>755</v>
      </c>
      <c r="P717" s="74">
        <v>914</v>
      </c>
      <c r="Q717" s="74">
        <v>1020</v>
      </c>
      <c r="R717" s="1"/>
      <c r="S717" s="5">
        <v>419</v>
      </c>
      <c r="T717" s="5">
        <v>521</v>
      </c>
      <c r="U717" s="5">
        <v>599</v>
      </c>
      <c r="V717" s="5">
        <v>482</v>
      </c>
      <c r="W717" s="5">
        <v>608</v>
      </c>
      <c r="X717" s="52">
        <v>699</v>
      </c>
      <c r="Y717" s="80">
        <f t="shared" si="150"/>
        <v>-237</v>
      </c>
      <c r="Z717" s="5">
        <f t="shared" si="151"/>
        <v>-291</v>
      </c>
      <c r="AA717" s="5">
        <f t="shared" si="152"/>
        <v>-305</v>
      </c>
      <c r="AB717" s="5">
        <f t="shared" si="153"/>
        <v>-273</v>
      </c>
      <c r="AC717" s="5">
        <f t="shared" si="154"/>
        <v>-306</v>
      </c>
      <c r="AD717" s="5">
        <f t="shared" si="155"/>
        <v>-321</v>
      </c>
      <c r="AI717" s="83" t="b">
        <f t="shared" si="156"/>
        <v>1</v>
      </c>
      <c r="AJ717" s="83" t="b">
        <f t="shared" si="157"/>
        <v>1</v>
      </c>
      <c r="AK717" s="83" t="b">
        <f t="shared" si="158"/>
        <v>0</v>
      </c>
      <c r="BT717" s="12"/>
      <c r="CA717" s="108"/>
    </row>
    <row r="718" spans="1:79" ht="15" hidden="1" customHeight="1" x14ac:dyDescent="0.35">
      <c r="A718" s="87">
        <v>44183</v>
      </c>
      <c r="B718" s="88" t="s">
        <v>44</v>
      </c>
      <c r="C718" s="73">
        <v>23022</v>
      </c>
      <c r="D718" s="74" t="s">
        <v>318</v>
      </c>
      <c r="E718" s="74">
        <v>223939</v>
      </c>
      <c r="F718" s="74" t="s">
        <v>335</v>
      </c>
      <c r="G718" s="74">
        <v>223951</v>
      </c>
      <c r="H718" s="74">
        <v>1</v>
      </c>
      <c r="I718" s="74" t="str">
        <f t="shared" si="149"/>
        <v>Matches old PSSE info</v>
      </c>
      <c r="J718" s="74"/>
      <c r="K718" s="72"/>
      <c r="L718" s="74">
        <v>582</v>
      </c>
      <c r="M718" s="74">
        <v>738</v>
      </c>
      <c r="N718" s="74">
        <v>830</v>
      </c>
      <c r="O718" s="74">
        <v>694</v>
      </c>
      <c r="P718" s="74">
        <v>852</v>
      </c>
      <c r="Q718" s="74">
        <v>961</v>
      </c>
      <c r="R718" s="1"/>
      <c r="S718" s="5">
        <v>559</v>
      </c>
      <c r="T718" s="5">
        <v>680</v>
      </c>
      <c r="U718" s="5">
        <v>782</v>
      </c>
      <c r="V718" s="5">
        <v>643</v>
      </c>
      <c r="W718" s="5">
        <v>793</v>
      </c>
      <c r="X718" s="52">
        <v>835</v>
      </c>
      <c r="Y718" s="80">
        <f t="shared" si="150"/>
        <v>-23</v>
      </c>
      <c r="Z718" s="5">
        <f t="shared" si="151"/>
        <v>-58</v>
      </c>
      <c r="AA718" s="5">
        <f t="shared" si="152"/>
        <v>-48</v>
      </c>
      <c r="AB718" s="5">
        <f t="shared" si="153"/>
        <v>-51</v>
      </c>
      <c r="AC718" s="5">
        <f t="shared" si="154"/>
        <v>-59</v>
      </c>
      <c r="AD718" s="5">
        <f t="shared" si="155"/>
        <v>-126</v>
      </c>
      <c r="AI718" s="83" t="b">
        <f t="shared" si="156"/>
        <v>1</v>
      </c>
      <c r="AJ718" s="83" t="b">
        <f t="shared" si="157"/>
        <v>1</v>
      </c>
      <c r="AK718" s="83" t="b">
        <f t="shared" si="158"/>
        <v>0</v>
      </c>
      <c r="BT718" s="12"/>
      <c r="CA718" s="108"/>
    </row>
    <row r="719" spans="1:79" ht="15" hidden="1" customHeight="1" x14ac:dyDescent="0.35">
      <c r="A719" s="87">
        <v>44148</v>
      </c>
      <c r="B719" s="88" t="s">
        <v>44</v>
      </c>
      <c r="C719" s="73">
        <v>23023</v>
      </c>
      <c r="D719" s="74" t="s">
        <v>176</v>
      </c>
      <c r="E719" s="74">
        <v>223941</v>
      </c>
      <c r="F719" s="74" t="s">
        <v>126</v>
      </c>
      <c r="G719" s="74">
        <v>223952</v>
      </c>
      <c r="H719" s="74">
        <v>1</v>
      </c>
      <c r="I719" s="74" t="str">
        <f t="shared" si="149"/>
        <v>Matches old PSSE info</v>
      </c>
      <c r="J719" s="74"/>
      <c r="K719" s="72"/>
      <c r="L719" s="74">
        <v>582</v>
      </c>
      <c r="M719" s="74">
        <v>738</v>
      </c>
      <c r="N719" s="74">
        <v>830</v>
      </c>
      <c r="O719" s="74">
        <v>694</v>
      </c>
      <c r="P719" s="74">
        <v>852</v>
      </c>
      <c r="Q719" s="74">
        <v>961</v>
      </c>
      <c r="R719" s="1"/>
      <c r="S719" s="5">
        <v>559</v>
      </c>
      <c r="T719" s="5">
        <v>680</v>
      </c>
      <c r="U719" s="5">
        <v>782</v>
      </c>
      <c r="V719" s="5">
        <v>643</v>
      </c>
      <c r="W719" s="5">
        <v>793</v>
      </c>
      <c r="X719" s="52">
        <v>835</v>
      </c>
      <c r="Y719" s="80">
        <f t="shared" si="150"/>
        <v>-23</v>
      </c>
      <c r="Z719" s="5">
        <f t="shared" si="151"/>
        <v>-58</v>
      </c>
      <c r="AA719" s="5">
        <f t="shared" si="152"/>
        <v>-48</v>
      </c>
      <c r="AB719" s="5">
        <f t="shared" si="153"/>
        <v>-51</v>
      </c>
      <c r="AC719" s="5">
        <f t="shared" si="154"/>
        <v>-59</v>
      </c>
      <c r="AD719" s="5">
        <f t="shared" si="155"/>
        <v>-126</v>
      </c>
      <c r="AI719" s="83" t="b">
        <f t="shared" si="156"/>
        <v>1</v>
      </c>
      <c r="AJ719" s="83" t="b">
        <f t="shared" si="157"/>
        <v>1</v>
      </c>
      <c r="AK719" s="83" t="b">
        <f t="shared" si="158"/>
        <v>0</v>
      </c>
      <c r="BT719" s="12"/>
      <c r="CA719" s="108"/>
    </row>
    <row r="720" spans="1:79" ht="15" hidden="1" customHeight="1" x14ac:dyDescent="0.35">
      <c r="A720" s="87">
        <v>44148</v>
      </c>
      <c r="B720" s="88" t="s">
        <v>44</v>
      </c>
      <c r="C720" s="73">
        <v>23024</v>
      </c>
      <c r="D720" s="74" t="s">
        <v>177</v>
      </c>
      <c r="E720" s="74">
        <v>223940</v>
      </c>
      <c r="F720" s="74" t="s">
        <v>124</v>
      </c>
      <c r="G720" s="74">
        <v>223954</v>
      </c>
      <c r="H720" s="74">
        <v>1</v>
      </c>
      <c r="I720" s="74" t="str">
        <f t="shared" si="149"/>
        <v>Matches old PSSE info</v>
      </c>
      <c r="J720" s="74"/>
      <c r="K720" s="72"/>
      <c r="L720" s="74">
        <v>582</v>
      </c>
      <c r="M720" s="74">
        <v>738</v>
      </c>
      <c r="N720" s="74">
        <v>830</v>
      </c>
      <c r="O720" s="74">
        <v>694</v>
      </c>
      <c r="P720" s="74">
        <v>854</v>
      </c>
      <c r="Q720" s="74">
        <v>961</v>
      </c>
      <c r="R720" s="1"/>
      <c r="S720" s="7">
        <v>582</v>
      </c>
      <c r="T720" s="7">
        <v>738</v>
      </c>
      <c r="U720" s="7">
        <v>830</v>
      </c>
      <c r="V720" s="7">
        <v>694</v>
      </c>
      <c r="W720" s="5">
        <v>796</v>
      </c>
      <c r="X720" s="52">
        <v>835</v>
      </c>
      <c r="Y720" s="56">
        <f t="shared" si="150"/>
        <v>0</v>
      </c>
      <c r="Z720" s="7">
        <f t="shared" si="151"/>
        <v>0</v>
      </c>
      <c r="AA720" s="7">
        <f t="shared" si="152"/>
        <v>0</v>
      </c>
      <c r="AB720" s="7">
        <f t="shared" si="153"/>
        <v>0</v>
      </c>
      <c r="AC720" s="5">
        <f t="shared" si="154"/>
        <v>-58</v>
      </c>
      <c r="AD720" s="5">
        <f t="shared" si="155"/>
        <v>-126</v>
      </c>
      <c r="AI720" s="83" t="b">
        <f t="shared" si="156"/>
        <v>1</v>
      </c>
      <c r="AJ720" s="83" t="b">
        <f t="shared" si="157"/>
        <v>1</v>
      </c>
      <c r="AK720" s="83" t="b">
        <f t="shared" si="158"/>
        <v>0</v>
      </c>
      <c r="BT720" s="12"/>
      <c r="CA720" s="108"/>
    </row>
    <row r="721" spans="1:79" ht="15" hidden="1" customHeight="1" x14ac:dyDescent="0.35">
      <c r="A721" s="87">
        <v>44183</v>
      </c>
      <c r="B721" s="88" t="s">
        <v>44</v>
      </c>
      <c r="C721" s="73">
        <v>23025</v>
      </c>
      <c r="D721" s="74" t="s">
        <v>318</v>
      </c>
      <c r="E721" s="74">
        <v>223942</v>
      </c>
      <c r="F721" s="74" t="s">
        <v>335</v>
      </c>
      <c r="G721" s="74">
        <v>223953</v>
      </c>
      <c r="H721" s="74">
        <v>1</v>
      </c>
      <c r="I721" s="74" t="str">
        <f t="shared" si="149"/>
        <v>Does not match old PSSE info</v>
      </c>
      <c r="J721" s="74"/>
      <c r="K721" s="72"/>
      <c r="L721" s="74">
        <v>582</v>
      </c>
      <c r="M721" s="74">
        <v>738</v>
      </c>
      <c r="N721" s="74">
        <v>830</v>
      </c>
      <c r="O721" s="74">
        <v>694</v>
      </c>
      <c r="P721" s="74">
        <v>852</v>
      </c>
      <c r="Q721" s="74">
        <v>961</v>
      </c>
      <c r="R721" s="1"/>
      <c r="S721" s="5">
        <v>559</v>
      </c>
      <c r="T721" s="5">
        <v>680</v>
      </c>
      <c r="U721" s="5">
        <v>782</v>
      </c>
      <c r="V721" s="5">
        <v>643</v>
      </c>
      <c r="W721" s="5">
        <v>793</v>
      </c>
      <c r="X721" s="52">
        <v>835</v>
      </c>
      <c r="Y721" s="80">
        <f t="shared" si="150"/>
        <v>-23</v>
      </c>
      <c r="Z721" s="5">
        <f t="shared" si="151"/>
        <v>-58</v>
      </c>
      <c r="AA721" s="5">
        <f t="shared" si="152"/>
        <v>-48</v>
      </c>
      <c r="AB721" s="5">
        <f t="shared" si="153"/>
        <v>-51</v>
      </c>
      <c r="AC721" s="5">
        <f t="shared" si="154"/>
        <v>-59</v>
      </c>
      <c r="AD721" s="5">
        <f t="shared" si="155"/>
        <v>-126</v>
      </c>
      <c r="AI721" s="83" t="b">
        <f t="shared" si="156"/>
        <v>1</v>
      </c>
      <c r="AJ721" s="83" t="b">
        <f t="shared" si="157"/>
        <v>1</v>
      </c>
      <c r="AK721" s="83" t="b">
        <f t="shared" si="158"/>
        <v>0</v>
      </c>
      <c r="BT721" s="12"/>
      <c r="CA721" s="108"/>
    </row>
    <row r="722" spans="1:79" ht="15" hidden="1" customHeight="1" x14ac:dyDescent="0.35">
      <c r="A722" s="87">
        <v>44224</v>
      </c>
      <c r="B722" s="88" t="s">
        <v>44</v>
      </c>
      <c r="C722" s="89">
        <v>23026</v>
      </c>
      <c r="D722" s="74" t="s">
        <v>478</v>
      </c>
      <c r="E722" s="74">
        <v>224008</v>
      </c>
      <c r="F722" s="74" t="s">
        <v>476</v>
      </c>
      <c r="G722" s="74">
        <v>224012</v>
      </c>
      <c r="H722" s="74">
        <v>1</v>
      </c>
      <c r="I722" s="74" t="str">
        <f t="shared" si="149"/>
        <v>New Update</v>
      </c>
      <c r="J722" s="74"/>
      <c r="K722" s="72"/>
      <c r="L722" s="74">
        <v>368</v>
      </c>
      <c r="M722" s="74">
        <v>426</v>
      </c>
      <c r="N722" s="74">
        <v>439</v>
      </c>
      <c r="O722" s="74">
        <v>368</v>
      </c>
      <c r="P722" s="74">
        <v>426</v>
      </c>
      <c r="Q722" s="74">
        <v>439</v>
      </c>
      <c r="R722" s="1"/>
      <c r="S722" s="68">
        <v>370</v>
      </c>
      <c r="T722" s="68">
        <v>466</v>
      </c>
      <c r="U722" s="68">
        <v>480</v>
      </c>
      <c r="V722" s="68">
        <v>390</v>
      </c>
      <c r="W722" s="68">
        <v>466</v>
      </c>
      <c r="X722" s="70">
        <v>480</v>
      </c>
      <c r="Y722" s="56">
        <f t="shared" si="150"/>
        <v>2</v>
      </c>
      <c r="Z722" s="7">
        <f t="shared" si="151"/>
        <v>40</v>
      </c>
      <c r="AA722" s="7">
        <f t="shared" si="152"/>
        <v>41</v>
      </c>
      <c r="AB722" s="7">
        <f t="shared" si="153"/>
        <v>22</v>
      </c>
      <c r="AC722" s="7">
        <f t="shared" si="154"/>
        <v>40</v>
      </c>
      <c r="AD722" s="7">
        <f t="shared" si="155"/>
        <v>41</v>
      </c>
      <c r="AI722" s="83" t="b">
        <f t="shared" si="156"/>
        <v>1</v>
      </c>
      <c r="AJ722" s="83" t="b">
        <f t="shared" si="157"/>
        <v>1</v>
      </c>
      <c r="AK722" s="83" t="b">
        <f t="shared" si="158"/>
        <v>0</v>
      </c>
      <c r="BT722" s="12"/>
      <c r="CA722" s="108"/>
    </row>
    <row r="723" spans="1:79" ht="15" hidden="1" customHeight="1" x14ac:dyDescent="0.35">
      <c r="A723" s="87">
        <v>44224</v>
      </c>
      <c r="B723" s="88" t="s">
        <v>44</v>
      </c>
      <c r="C723" s="89">
        <v>23027</v>
      </c>
      <c r="D723" s="74" t="s">
        <v>478</v>
      </c>
      <c r="E723" s="74">
        <v>224009</v>
      </c>
      <c r="F723" s="74" t="s">
        <v>476</v>
      </c>
      <c r="G723" s="74">
        <v>224011</v>
      </c>
      <c r="H723" s="74">
        <v>1</v>
      </c>
      <c r="I723" s="74" t="str">
        <f t="shared" ref="I723:I786" si="159">IF(COUNTIF($C$225:$C$464,C723)&gt;0,IF(AND((E723=INDEX($E$225:$E$464,MATCH(C723,$C$225:$C$464,0))),(G723=INDEX($G$225:$G$464,MATCH(C723,$C$225:$C$464,0))),(H723=INDEX($H$225:$H$464,MATCH(C723,$C$225:$C$464,0)))),"Matches old PSSE info","Does not match old PSSE info"),"New Update")</f>
        <v>New Update</v>
      </c>
      <c r="J723" s="74"/>
      <c r="K723" s="72"/>
      <c r="L723" s="74">
        <v>368</v>
      </c>
      <c r="M723" s="74">
        <v>426</v>
      </c>
      <c r="N723" s="74">
        <v>439</v>
      </c>
      <c r="O723" s="74">
        <v>368</v>
      </c>
      <c r="P723" s="74">
        <v>426</v>
      </c>
      <c r="Q723" s="74">
        <v>439</v>
      </c>
      <c r="R723" s="1"/>
      <c r="S723" s="68">
        <v>370</v>
      </c>
      <c r="T723" s="68">
        <v>466</v>
      </c>
      <c r="U723" s="68">
        <v>480</v>
      </c>
      <c r="V723" s="68">
        <v>390</v>
      </c>
      <c r="W723" s="68">
        <v>466</v>
      </c>
      <c r="X723" s="70">
        <v>480</v>
      </c>
      <c r="Y723" s="56">
        <f t="shared" ref="Y723:Y786" si="160">S723-L723</f>
        <v>2</v>
      </c>
      <c r="Z723" s="7">
        <f t="shared" ref="Z723:Z786" si="161">T723-M723</f>
        <v>40</v>
      </c>
      <c r="AA723" s="7">
        <f t="shared" ref="AA723:AA786" si="162">U723-N723</f>
        <v>41</v>
      </c>
      <c r="AB723" s="7">
        <f t="shared" ref="AB723:AB786" si="163">V723-O723</f>
        <v>22</v>
      </c>
      <c r="AC723" s="7">
        <f t="shared" ref="AC723:AC786" si="164">W723-P723</f>
        <v>40</v>
      </c>
      <c r="AD723" s="7">
        <f t="shared" ref="AD723:AD786" si="165">X723-Q723</f>
        <v>41</v>
      </c>
      <c r="AI723" s="83" t="b">
        <f t="shared" si="156"/>
        <v>1</v>
      </c>
      <c r="AJ723" s="83" t="b">
        <f t="shared" si="157"/>
        <v>1</v>
      </c>
      <c r="AK723" s="83" t="b">
        <f t="shared" si="158"/>
        <v>0</v>
      </c>
      <c r="BT723" s="12"/>
      <c r="CA723" s="108"/>
    </row>
    <row r="724" spans="1:79" ht="15" hidden="1" customHeight="1" x14ac:dyDescent="0.35">
      <c r="A724" s="87">
        <v>44169</v>
      </c>
      <c r="B724" s="88" t="s">
        <v>44</v>
      </c>
      <c r="C724" s="73">
        <v>23028</v>
      </c>
      <c r="D724" s="74" t="s">
        <v>318</v>
      </c>
      <c r="E724" s="74">
        <v>223941</v>
      </c>
      <c r="F724" s="74" t="s">
        <v>319</v>
      </c>
      <c r="G724" s="74">
        <v>223945</v>
      </c>
      <c r="H724" s="74">
        <v>1</v>
      </c>
      <c r="I724" s="74" t="str">
        <f t="shared" si="159"/>
        <v>Matches old PSSE info</v>
      </c>
      <c r="J724" s="74"/>
      <c r="K724" s="72"/>
      <c r="L724" s="74">
        <v>608</v>
      </c>
      <c r="M724" s="74">
        <v>764</v>
      </c>
      <c r="N724" s="74">
        <v>856</v>
      </c>
      <c r="O724" s="74">
        <v>715</v>
      </c>
      <c r="P724" s="74">
        <v>874</v>
      </c>
      <c r="Q724" s="74">
        <v>981</v>
      </c>
      <c r="R724" s="1"/>
      <c r="S724" s="5">
        <v>559</v>
      </c>
      <c r="T724" s="5">
        <v>680</v>
      </c>
      <c r="U724" s="5">
        <v>782</v>
      </c>
      <c r="V724" s="5">
        <v>643</v>
      </c>
      <c r="W724" s="5">
        <v>793</v>
      </c>
      <c r="X724" s="52">
        <v>912</v>
      </c>
      <c r="Y724" s="80">
        <f t="shared" si="160"/>
        <v>-49</v>
      </c>
      <c r="Z724" s="5">
        <f t="shared" si="161"/>
        <v>-84</v>
      </c>
      <c r="AA724" s="5">
        <f t="shared" si="162"/>
        <v>-74</v>
      </c>
      <c r="AB724" s="5">
        <f t="shared" si="163"/>
        <v>-72</v>
      </c>
      <c r="AC724" s="5">
        <f t="shared" si="164"/>
        <v>-81</v>
      </c>
      <c r="AD724" s="5">
        <f t="shared" si="165"/>
        <v>-69</v>
      </c>
      <c r="AI724" s="83" t="b">
        <f t="shared" si="156"/>
        <v>1</v>
      </c>
      <c r="AJ724" s="83" t="b">
        <f t="shared" si="157"/>
        <v>1</v>
      </c>
      <c r="AK724" s="83" t="b">
        <f t="shared" si="158"/>
        <v>0</v>
      </c>
      <c r="BT724" s="12"/>
      <c r="CA724" s="108"/>
    </row>
    <row r="725" spans="1:79" ht="15" hidden="1" customHeight="1" x14ac:dyDescent="0.35">
      <c r="A725" s="87">
        <v>44169</v>
      </c>
      <c r="B725" s="88" t="s">
        <v>44</v>
      </c>
      <c r="C725" s="73">
        <v>23029</v>
      </c>
      <c r="D725" s="74" t="s">
        <v>318</v>
      </c>
      <c r="E725" s="74">
        <v>223940</v>
      </c>
      <c r="F725" s="74" t="s">
        <v>319</v>
      </c>
      <c r="G725" s="74">
        <v>223947</v>
      </c>
      <c r="H725" s="74">
        <v>1</v>
      </c>
      <c r="I725" s="74" t="str">
        <f t="shared" si="159"/>
        <v>Matches old PSSE info</v>
      </c>
      <c r="J725" s="74"/>
      <c r="K725" s="72"/>
      <c r="L725" s="74">
        <v>608</v>
      </c>
      <c r="M725" s="74">
        <v>752</v>
      </c>
      <c r="N725" s="74">
        <v>856</v>
      </c>
      <c r="O725" s="74">
        <v>706</v>
      </c>
      <c r="P725" s="74">
        <v>852</v>
      </c>
      <c r="Q725" s="74">
        <v>980</v>
      </c>
      <c r="R725" s="1"/>
      <c r="S725" s="5">
        <v>559</v>
      </c>
      <c r="T725" s="5">
        <v>680</v>
      </c>
      <c r="U725" s="5">
        <v>782</v>
      </c>
      <c r="V725" s="5">
        <v>643</v>
      </c>
      <c r="W725" s="5">
        <v>793</v>
      </c>
      <c r="X725" s="52">
        <v>835</v>
      </c>
      <c r="Y725" s="80">
        <f t="shared" si="160"/>
        <v>-49</v>
      </c>
      <c r="Z725" s="5">
        <f t="shared" si="161"/>
        <v>-72</v>
      </c>
      <c r="AA725" s="5">
        <f t="shared" si="162"/>
        <v>-74</v>
      </c>
      <c r="AB725" s="5">
        <f t="shared" si="163"/>
        <v>-63</v>
      </c>
      <c r="AC725" s="5">
        <f t="shared" si="164"/>
        <v>-59</v>
      </c>
      <c r="AD725" s="5">
        <f t="shared" si="165"/>
        <v>-145</v>
      </c>
      <c r="AI725" s="83" t="b">
        <f t="shared" si="156"/>
        <v>1</v>
      </c>
      <c r="AJ725" s="83" t="b">
        <f t="shared" si="157"/>
        <v>1</v>
      </c>
      <c r="AK725" s="83" t="b">
        <f t="shared" si="158"/>
        <v>0</v>
      </c>
      <c r="BT725" s="12"/>
      <c r="CA725" s="108"/>
    </row>
    <row r="726" spans="1:79" ht="15" hidden="1" customHeight="1" x14ac:dyDescent="0.35">
      <c r="A726" s="87">
        <v>44169</v>
      </c>
      <c r="B726" s="88" t="s">
        <v>44</v>
      </c>
      <c r="C726" s="73">
        <v>23030</v>
      </c>
      <c r="D726" s="74" t="s">
        <v>318</v>
      </c>
      <c r="E726" s="74">
        <v>223942</v>
      </c>
      <c r="F726" s="74" t="s">
        <v>319</v>
      </c>
      <c r="G726" s="74">
        <v>223946</v>
      </c>
      <c r="H726" s="74">
        <v>1</v>
      </c>
      <c r="I726" s="74" t="str">
        <f t="shared" si="159"/>
        <v>Does not match old PSSE info</v>
      </c>
      <c r="J726" s="74"/>
      <c r="K726" s="72"/>
      <c r="L726" s="74">
        <v>608</v>
      </c>
      <c r="M726" s="74">
        <v>764</v>
      </c>
      <c r="N726" s="74">
        <v>800</v>
      </c>
      <c r="O726" s="74">
        <v>715</v>
      </c>
      <c r="P726" s="74">
        <v>776</v>
      </c>
      <c r="Q726" s="74">
        <v>800</v>
      </c>
      <c r="R726" s="1"/>
      <c r="S726" s="5">
        <v>559</v>
      </c>
      <c r="T726" s="5">
        <v>680</v>
      </c>
      <c r="U726" s="5">
        <v>782</v>
      </c>
      <c r="V726" s="5">
        <v>643</v>
      </c>
      <c r="W726" s="7">
        <v>776</v>
      </c>
      <c r="X726" s="49">
        <v>800</v>
      </c>
      <c r="Y726" s="80">
        <f t="shared" si="160"/>
        <v>-49</v>
      </c>
      <c r="Z726" s="5">
        <f t="shared" si="161"/>
        <v>-84</v>
      </c>
      <c r="AA726" s="5">
        <f t="shared" si="162"/>
        <v>-18</v>
      </c>
      <c r="AB726" s="5">
        <f t="shared" si="163"/>
        <v>-72</v>
      </c>
      <c r="AC726" s="7">
        <f t="shared" si="164"/>
        <v>0</v>
      </c>
      <c r="AD726" s="7">
        <f t="shared" si="165"/>
        <v>0</v>
      </c>
      <c r="AI726" s="83" t="b">
        <f t="shared" ref="AI726:AI789" si="166">(U726/T726)&gt;=1.03</f>
        <v>1</v>
      </c>
      <c r="AJ726" s="83" t="b">
        <f t="shared" ref="AJ726:AJ789" si="167">(X726/W726)&gt;=1.03</f>
        <v>1</v>
      </c>
      <c r="AK726" s="83" t="b">
        <f t="shared" ref="AK726:AK789" si="168">OR(NOT(AI726),NOT(AJ726))</f>
        <v>0</v>
      </c>
      <c r="BT726" s="12"/>
      <c r="CA726" s="108"/>
    </row>
    <row r="727" spans="1:79" ht="15" hidden="1" customHeight="1" x14ac:dyDescent="0.35">
      <c r="A727" s="87">
        <v>44169</v>
      </c>
      <c r="B727" s="88" t="s">
        <v>44</v>
      </c>
      <c r="C727" s="73">
        <v>23031</v>
      </c>
      <c r="D727" s="74" t="s">
        <v>318</v>
      </c>
      <c r="E727" s="74">
        <v>223939</v>
      </c>
      <c r="F727" s="74" t="s">
        <v>319</v>
      </c>
      <c r="G727" s="74">
        <v>223944</v>
      </c>
      <c r="H727" s="74">
        <v>1</v>
      </c>
      <c r="I727" s="74" t="str">
        <f t="shared" si="159"/>
        <v>Does not match old PSSE info</v>
      </c>
      <c r="J727" s="74"/>
      <c r="K727" s="72"/>
      <c r="L727" s="74">
        <v>608</v>
      </c>
      <c r="M727" s="74">
        <v>752</v>
      </c>
      <c r="N727" s="74">
        <v>800</v>
      </c>
      <c r="O727" s="74">
        <v>706</v>
      </c>
      <c r="P727" s="74">
        <v>776</v>
      </c>
      <c r="Q727" s="74">
        <v>800</v>
      </c>
      <c r="R727" s="1"/>
      <c r="S727" s="5">
        <v>559</v>
      </c>
      <c r="T727" s="5">
        <v>680</v>
      </c>
      <c r="U727" s="5">
        <v>782</v>
      </c>
      <c r="V727" s="5">
        <v>643</v>
      </c>
      <c r="W727" s="7">
        <v>776</v>
      </c>
      <c r="X727" s="49">
        <v>800</v>
      </c>
      <c r="Y727" s="80">
        <f t="shared" si="160"/>
        <v>-49</v>
      </c>
      <c r="Z727" s="5">
        <f t="shared" si="161"/>
        <v>-72</v>
      </c>
      <c r="AA727" s="5">
        <f t="shared" si="162"/>
        <v>-18</v>
      </c>
      <c r="AB727" s="5">
        <f t="shared" si="163"/>
        <v>-63</v>
      </c>
      <c r="AC727" s="7">
        <f t="shared" si="164"/>
        <v>0</v>
      </c>
      <c r="AD727" s="7">
        <f t="shared" si="165"/>
        <v>0</v>
      </c>
      <c r="AI727" s="83" t="b">
        <f t="shared" si="166"/>
        <v>1</v>
      </c>
      <c r="AJ727" s="83" t="b">
        <f t="shared" si="167"/>
        <v>1</v>
      </c>
      <c r="AK727" s="83" t="b">
        <f t="shared" si="168"/>
        <v>0</v>
      </c>
      <c r="BT727" s="12"/>
      <c r="CA727" s="108"/>
    </row>
    <row r="728" spans="1:79" ht="15" hidden="1" customHeight="1" x14ac:dyDescent="0.35">
      <c r="A728" s="87">
        <v>44183</v>
      </c>
      <c r="B728" s="88" t="s">
        <v>44</v>
      </c>
      <c r="C728" s="73">
        <v>23032</v>
      </c>
      <c r="D728" s="74" t="s">
        <v>336</v>
      </c>
      <c r="E728" s="74">
        <v>223938</v>
      </c>
      <c r="F728" s="74" t="s">
        <v>318</v>
      </c>
      <c r="G728" s="74">
        <v>223939</v>
      </c>
      <c r="H728" s="74">
        <v>1</v>
      </c>
      <c r="I728" s="74" t="str">
        <f t="shared" si="159"/>
        <v>Does not match old PSSE info</v>
      </c>
      <c r="J728" s="74"/>
      <c r="K728" s="72"/>
      <c r="L728" s="74">
        <v>630</v>
      </c>
      <c r="M728" s="74">
        <v>752</v>
      </c>
      <c r="N728" s="74">
        <v>865</v>
      </c>
      <c r="O728" s="74">
        <v>706</v>
      </c>
      <c r="P728" s="74">
        <v>852</v>
      </c>
      <c r="Q728" s="74">
        <v>980</v>
      </c>
      <c r="R728" s="1"/>
      <c r="S728" s="5">
        <v>559</v>
      </c>
      <c r="T728" s="5">
        <v>680</v>
      </c>
      <c r="U728" s="5">
        <v>782</v>
      </c>
      <c r="V728" s="5">
        <v>643</v>
      </c>
      <c r="W728" s="5">
        <v>793</v>
      </c>
      <c r="X728" s="52">
        <v>835</v>
      </c>
      <c r="Y728" s="80">
        <f t="shared" si="160"/>
        <v>-71</v>
      </c>
      <c r="Z728" s="5">
        <f t="shared" si="161"/>
        <v>-72</v>
      </c>
      <c r="AA728" s="5">
        <f t="shared" si="162"/>
        <v>-83</v>
      </c>
      <c r="AB728" s="5">
        <f t="shared" si="163"/>
        <v>-63</v>
      </c>
      <c r="AC728" s="5">
        <f t="shared" si="164"/>
        <v>-59</v>
      </c>
      <c r="AD728" s="5">
        <f t="shared" si="165"/>
        <v>-145</v>
      </c>
      <c r="AI728" s="83" t="b">
        <f t="shared" si="166"/>
        <v>1</v>
      </c>
      <c r="AJ728" s="83" t="b">
        <f t="shared" si="167"/>
        <v>1</v>
      </c>
      <c r="AK728" s="83" t="b">
        <f t="shared" si="168"/>
        <v>0</v>
      </c>
      <c r="BT728" s="12"/>
      <c r="CA728" s="108"/>
    </row>
    <row r="729" spans="1:79" ht="15" hidden="1" customHeight="1" x14ac:dyDescent="0.35">
      <c r="A729" s="87">
        <v>44148</v>
      </c>
      <c r="B729" s="88" t="s">
        <v>44</v>
      </c>
      <c r="C729" s="73">
        <v>23033</v>
      </c>
      <c r="D729" s="74" t="s">
        <v>72</v>
      </c>
      <c r="E729" s="74">
        <v>223937</v>
      </c>
      <c r="F729" s="74" t="s">
        <v>176</v>
      </c>
      <c r="G729" s="74">
        <v>223941</v>
      </c>
      <c r="H729" s="74">
        <v>1</v>
      </c>
      <c r="I729" s="74" t="str">
        <f t="shared" si="159"/>
        <v>Does not match old PSSE info</v>
      </c>
      <c r="J729" s="74"/>
      <c r="K729" s="72"/>
      <c r="L729" s="74">
        <v>1100</v>
      </c>
      <c r="M729" s="74">
        <v>1164</v>
      </c>
      <c r="N729" s="74">
        <v>1200</v>
      </c>
      <c r="O729" s="74">
        <v>1156</v>
      </c>
      <c r="P729" s="74">
        <v>1164</v>
      </c>
      <c r="Q729" s="74">
        <v>1200</v>
      </c>
      <c r="R729" s="1"/>
      <c r="S729" s="5">
        <v>637</v>
      </c>
      <c r="T729" s="5">
        <v>637</v>
      </c>
      <c r="U729" s="5">
        <v>668</v>
      </c>
      <c r="V729" s="5">
        <v>637</v>
      </c>
      <c r="W729" s="5">
        <v>637</v>
      </c>
      <c r="X729" s="52">
        <v>668</v>
      </c>
      <c r="Y729" s="80">
        <f t="shared" si="160"/>
        <v>-463</v>
      </c>
      <c r="Z729" s="5">
        <f t="shared" si="161"/>
        <v>-527</v>
      </c>
      <c r="AA729" s="5">
        <f t="shared" si="162"/>
        <v>-532</v>
      </c>
      <c r="AB729" s="5">
        <f t="shared" si="163"/>
        <v>-519</v>
      </c>
      <c r="AC729" s="5">
        <f t="shared" si="164"/>
        <v>-527</v>
      </c>
      <c r="AD729" s="5">
        <f t="shared" si="165"/>
        <v>-532</v>
      </c>
      <c r="AI729" s="83" t="b">
        <f t="shared" si="166"/>
        <v>1</v>
      </c>
      <c r="AJ729" s="83" t="b">
        <f t="shared" si="167"/>
        <v>1</v>
      </c>
      <c r="AK729" s="83" t="b">
        <f t="shared" si="168"/>
        <v>0</v>
      </c>
      <c r="BT729" s="12"/>
      <c r="CA729" s="108"/>
    </row>
    <row r="730" spans="1:79" ht="15" hidden="1" customHeight="1" x14ac:dyDescent="0.35">
      <c r="A730" s="87">
        <v>44183</v>
      </c>
      <c r="B730" s="88" t="s">
        <v>44</v>
      </c>
      <c r="C730" s="73">
        <v>23034</v>
      </c>
      <c r="D730" s="74" t="s">
        <v>336</v>
      </c>
      <c r="E730" s="74">
        <v>223938</v>
      </c>
      <c r="F730" s="74" t="s">
        <v>318</v>
      </c>
      <c r="G730" s="74">
        <v>223940</v>
      </c>
      <c r="H730" s="74">
        <v>1</v>
      </c>
      <c r="I730" s="74" t="str">
        <f t="shared" si="159"/>
        <v>Does not match old PSSE info</v>
      </c>
      <c r="J730" s="74"/>
      <c r="K730" s="72"/>
      <c r="L730" s="74">
        <v>1118</v>
      </c>
      <c r="M730" s="74">
        <v>1164</v>
      </c>
      <c r="N730" s="74">
        <v>1200</v>
      </c>
      <c r="O730" s="74">
        <v>1164</v>
      </c>
      <c r="P730" s="74">
        <v>1164</v>
      </c>
      <c r="Q730" s="74">
        <v>1200</v>
      </c>
      <c r="R730" s="1"/>
      <c r="S730" s="5">
        <v>796</v>
      </c>
      <c r="T730" s="5">
        <v>796</v>
      </c>
      <c r="U730" s="5">
        <v>835</v>
      </c>
      <c r="V730" s="5">
        <v>796</v>
      </c>
      <c r="W730" s="5">
        <v>796</v>
      </c>
      <c r="X730" s="52">
        <v>835</v>
      </c>
      <c r="Y730" s="80">
        <f t="shared" si="160"/>
        <v>-322</v>
      </c>
      <c r="Z730" s="5">
        <f t="shared" si="161"/>
        <v>-368</v>
      </c>
      <c r="AA730" s="5">
        <f t="shared" si="162"/>
        <v>-365</v>
      </c>
      <c r="AB730" s="5">
        <f t="shared" si="163"/>
        <v>-368</v>
      </c>
      <c r="AC730" s="5">
        <f t="shared" si="164"/>
        <v>-368</v>
      </c>
      <c r="AD730" s="5">
        <f t="shared" si="165"/>
        <v>-365</v>
      </c>
      <c r="AI730" s="83" t="b">
        <f t="shared" si="166"/>
        <v>1</v>
      </c>
      <c r="AJ730" s="83" t="b">
        <f t="shared" si="167"/>
        <v>1</v>
      </c>
      <c r="AK730" s="83" t="b">
        <f t="shared" si="168"/>
        <v>0</v>
      </c>
      <c r="BT730" s="12"/>
      <c r="CA730" s="108"/>
    </row>
    <row r="731" spans="1:79" ht="15" hidden="1" customHeight="1" x14ac:dyDescent="0.35">
      <c r="A731" s="87">
        <v>44148</v>
      </c>
      <c r="B731" s="88" t="s">
        <v>44</v>
      </c>
      <c r="C731" s="74">
        <v>23035</v>
      </c>
      <c r="D731" s="74" t="s">
        <v>72</v>
      </c>
      <c r="E731" s="74">
        <v>223937</v>
      </c>
      <c r="F731" s="74" t="s">
        <v>73</v>
      </c>
      <c r="G731" s="74">
        <v>223942</v>
      </c>
      <c r="H731" s="74">
        <v>1</v>
      </c>
      <c r="I731" s="74" t="str">
        <f t="shared" si="159"/>
        <v>Matches old PSSE info</v>
      </c>
      <c r="J731" s="74"/>
      <c r="K731" s="72"/>
      <c r="L731" s="74">
        <v>1100</v>
      </c>
      <c r="M731" s="74">
        <v>1164</v>
      </c>
      <c r="N731" s="74">
        <v>1200</v>
      </c>
      <c r="O731" s="74">
        <v>1156</v>
      </c>
      <c r="P731" s="74">
        <v>1164</v>
      </c>
      <c r="Q731" s="74">
        <v>1200</v>
      </c>
      <c r="R731" s="1"/>
      <c r="S731" s="5">
        <v>796</v>
      </c>
      <c r="T731" s="5">
        <v>796</v>
      </c>
      <c r="U731" s="5">
        <v>835</v>
      </c>
      <c r="V731" s="5">
        <v>796</v>
      </c>
      <c r="W731" s="5">
        <v>796</v>
      </c>
      <c r="X731" s="52">
        <v>835</v>
      </c>
      <c r="Y731" s="80">
        <f t="shared" si="160"/>
        <v>-304</v>
      </c>
      <c r="Z731" s="5">
        <f t="shared" si="161"/>
        <v>-368</v>
      </c>
      <c r="AA731" s="5">
        <f t="shared" si="162"/>
        <v>-365</v>
      </c>
      <c r="AB731" s="5">
        <f t="shared" si="163"/>
        <v>-360</v>
      </c>
      <c r="AC731" s="5">
        <f t="shared" si="164"/>
        <v>-368</v>
      </c>
      <c r="AD731" s="5">
        <f t="shared" si="165"/>
        <v>-365</v>
      </c>
      <c r="AI731" s="83" t="b">
        <f t="shared" si="166"/>
        <v>1</v>
      </c>
      <c r="AJ731" s="83" t="b">
        <f t="shared" si="167"/>
        <v>1</v>
      </c>
      <c r="AK731" s="83" t="b">
        <f t="shared" si="168"/>
        <v>0</v>
      </c>
      <c r="BT731" s="12"/>
      <c r="CA731" s="108"/>
    </row>
    <row r="732" spans="1:79" ht="15" hidden="1" customHeight="1" x14ac:dyDescent="0.35">
      <c r="A732" s="87">
        <v>44148</v>
      </c>
      <c r="B732" s="88" t="s">
        <v>44</v>
      </c>
      <c r="C732" s="73">
        <v>23040</v>
      </c>
      <c r="D732" s="74" t="s">
        <v>128</v>
      </c>
      <c r="E732" s="74">
        <v>223961</v>
      </c>
      <c r="F732" s="74" t="s">
        <v>129</v>
      </c>
      <c r="G732" s="74">
        <v>223965</v>
      </c>
      <c r="H732" s="74">
        <v>1</v>
      </c>
      <c r="I732" s="74" t="str">
        <f t="shared" si="159"/>
        <v>Matches old PSSE info</v>
      </c>
      <c r="J732" s="74"/>
      <c r="K732" s="72"/>
      <c r="L732" s="74">
        <v>608</v>
      </c>
      <c r="M732" s="74">
        <v>752</v>
      </c>
      <c r="N732" s="74">
        <v>856</v>
      </c>
      <c r="O732" s="74">
        <v>706</v>
      </c>
      <c r="P732" s="74">
        <v>852</v>
      </c>
      <c r="Q732" s="74">
        <v>980</v>
      </c>
      <c r="R732" s="1"/>
      <c r="S732" s="5">
        <v>419</v>
      </c>
      <c r="T732" s="5">
        <v>521</v>
      </c>
      <c r="U732" s="5">
        <v>599</v>
      </c>
      <c r="V732" s="5">
        <v>482</v>
      </c>
      <c r="W732" s="5">
        <v>608</v>
      </c>
      <c r="X732" s="52">
        <v>699</v>
      </c>
      <c r="Y732" s="80">
        <f t="shared" si="160"/>
        <v>-189</v>
      </c>
      <c r="Z732" s="5">
        <f t="shared" si="161"/>
        <v>-231</v>
      </c>
      <c r="AA732" s="5">
        <f t="shared" si="162"/>
        <v>-257</v>
      </c>
      <c r="AB732" s="5">
        <f t="shared" si="163"/>
        <v>-224</v>
      </c>
      <c r="AC732" s="5">
        <f t="shared" si="164"/>
        <v>-244</v>
      </c>
      <c r="AD732" s="5">
        <f t="shared" si="165"/>
        <v>-281</v>
      </c>
      <c r="AI732" s="83" t="b">
        <f t="shared" si="166"/>
        <v>1</v>
      </c>
      <c r="AJ732" s="83" t="b">
        <f t="shared" si="167"/>
        <v>1</v>
      </c>
      <c r="AK732" s="83" t="b">
        <f t="shared" si="168"/>
        <v>0</v>
      </c>
      <c r="BT732" s="12"/>
      <c r="CA732" s="108"/>
    </row>
    <row r="733" spans="1:79" ht="15" hidden="1" customHeight="1" x14ac:dyDescent="0.35">
      <c r="A733" s="87">
        <v>44148</v>
      </c>
      <c r="B733" s="88" t="s">
        <v>44</v>
      </c>
      <c r="C733" s="73">
        <v>23041</v>
      </c>
      <c r="D733" s="74" t="s">
        <v>130</v>
      </c>
      <c r="E733" s="74">
        <v>223962</v>
      </c>
      <c r="F733" s="74" t="s">
        <v>131</v>
      </c>
      <c r="G733" s="74">
        <v>223966</v>
      </c>
      <c r="H733" s="74">
        <v>1</v>
      </c>
      <c r="I733" s="74" t="str">
        <f t="shared" si="159"/>
        <v>Matches old PSSE info</v>
      </c>
      <c r="J733" s="74"/>
      <c r="K733" s="72"/>
      <c r="L733" s="74">
        <v>559</v>
      </c>
      <c r="M733" s="74">
        <v>680</v>
      </c>
      <c r="N733" s="74">
        <v>782</v>
      </c>
      <c r="O733" s="74">
        <v>643</v>
      </c>
      <c r="P733" s="74">
        <v>793</v>
      </c>
      <c r="Q733" s="74">
        <v>912</v>
      </c>
      <c r="R733" s="1"/>
      <c r="S733" s="5">
        <v>419</v>
      </c>
      <c r="T733" s="5">
        <v>521</v>
      </c>
      <c r="U733" s="5">
        <v>599</v>
      </c>
      <c r="V733" s="5">
        <v>482</v>
      </c>
      <c r="W733" s="5">
        <v>608</v>
      </c>
      <c r="X733" s="52">
        <v>699</v>
      </c>
      <c r="Y733" s="80">
        <f t="shared" si="160"/>
        <v>-140</v>
      </c>
      <c r="Z733" s="5">
        <f t="shared" si="161"/>
        <v>-159</v>
      </c>
      <c r="AA733" s="5">
        <f t="shared" si="162"/>
        <v>-183</v>
      </c>
      <c r="AB733" s="5">
        <f t="shared" si="163"/>
        <v>-161</v>
      </c>
      <c r="AC733" s="5">
        <f t="shared" si="164"/>
        <v>-185</v>
      </c>
      <c r="AD733" s="5">
        <f t="shared" si="165"/>
        <v>-213</v>
      </c>
      <c r="AI733" s="83" t="b">
        <f t="shared" si="166"/>
        <v>1</v>
      </c>
      <c r="AJ733" s="83" t="b">
        <f t="shared" si="167"/>
        <v>1</v>
      </c>
      <c r="AK733" s="83" t="b">
        <f t="shared" si="168"/>
        <v>0</v>
      </c>
      <c r="BT733" s="12"/>
      <c r="CA733" s="108"/>
    </row>
    <row r="734" spans="1:79" ht="15" hidden="1" customHeight="1" x14ac:dyDescent="0.35">
      <c r="A734" s="87">
        <v>44148</v>
      </c>
      <c r="B734" s="88" t="s">
        <v>44</v>
      </c>
      <c r="C734" s="73">
        <v>23042</v>
      </c>
      <c r="D734" s="74" t="s">
        <v>130</v>
      </c>
      <c r="E734" s="74">
        <v>223962</v>
      </c>
      <c r="F734" s="74" t="s">
        <v>132</v>
      </c>
      <c r="G734" s="74">
        <v>223977</v>
      </c>
      <c r="H734" s="74">
        <v>1</v>
      </c>
      <c r="I734" s="74" t="str">
        <f t="shared" si="159"/>
        <v>Does not match old PSSE info</v>
      </c>
      <c r="J734" s="74"/>
      <c r="K734" s="72"/>
      <c r="L734" s="74">
        <v>582</v>
      </c>
      <c r="M734" s="74">
        <v>738</v>
      </c>
      <c r="N734" s="74">
        <v>830</v>
      </c>
      <c r="O734" s="74">
        <v>694</v>
      </c>
      <c r="P734" s="74">
        <v>852</v>
      </c>
      <c r="Q734" s="74">
        <v>961</v>
      </c>
      <c r="R734" s="1"/>
      <c r="S734" s="5">
        <v>559</v>
      </c>
      <c r="T734" s="5">
        <v>680</v>
      </c>
      <c r="U734" s="5">
        <v>782</v>
      </c>
      <c r="V734" s="5">
        <v>643</v>
      </c>
      <c r="W734" s="5">
        <v>793</v>
      </c>
      <c r="X734" s="52">
        <v>835</v>
      </c>
      <c r="Y734" s="80">
        <f t="shared" si="160"/>
        <v>-23</v>
      </c>
      <c r="Z734" s="5">
        <f t="shared" si="161"/>
        <v>-58</v>
      </c>
      <c r="AA734" s="5">
        <f t="shared" si="162"/>
        <v>-48</v>
      </c>
      <c r="AB734" s="5">
        <f t="shared" si="163"/>
        <v>-51</v>
      </c>
      <c r="AC734" s="5">
        <f t="shared" si="164"/>
        <v>-59</v>
      </c>
      <c r="AD734" s="5">
        <f t="shared" si="165"/>
        <v>-126</v>
      </c>
      <c r="AI734" s="83" t="b">
        <f t="shared" si="166"/>
        <v>1</v>
      </c>
      <c r="AJ734" s="83" t="b">
        <f t="shared" si="167"/>
        <v>1</v>
      </c>
      <c r="AK734" s="83" t="b">
        <f t="shared" si="168"/>
        <v>0</v>
      </c>
      <c r="BT734" s="12"/>
      <c r="CA734" s="108"/>
    </row>
    <row r="735" spans="1:79" ht="15" hidden="1" customHeight="1" x14ac:dyDescent="0.35">
      <c r="A735" s="87">
        <v>44148</v>
      </c>
      <c r="B735" s="88" t="s">
        <v>44</v>
      </c>
      <c r="C735" s="73">
        <v>23042</v>
      </c>
      <c r="D735" s="74" t="s">
        <v>132</v>
      </c>
      <c r="E735" s="74">
        <v>223977</v>
      </c>
      <c r="F735" s="74" t="s">
        <v>133</v>
      </c>
      <c r="G735" s="74">
        <v>223982</v>
      </c>
      <c r="H735" s="74">
        <v>1</v>
      </c>
      <c r="I735" s="74" t="str">
        <f t="shared" si="159"/>
        <v>Matches old PSSE info</v>
      </c>
      <c r="J735" s="74"/>
      <c r="K735" s="72"/>
      <c r="L735" s="74">
        <v>582</v>
      </c>
      <c r="M735" s="74">
        <v>738</v>
      </c>
      <c r="N735" s="74">
        <v>830</v>
      </c>
      <c r="O735" s="74">
        <v>694</v>
      </c>
      <c r="P735" s="74">
        <v>852</v>
      </c>
      <c r="Q735" s="74">
        <v>961</v>
      </c>
      <c r="R735" s="1"/>
      <c r="S735" s="5">
        <v>559</v>
      </c>
      <c r="T735" s="5">
        <v>680</v>
      </c>
      <c r="U735" s="5">
        <v>782</v>
      </c>
      <c r="V735" s="5">
        <v>643</v>
      </c>
      <c r="W735" s="5">
        <v>793</v>
      </c>
      <c r="X735" s="52">
        <v>835</v>
      </c>
      <c r="Y735" s="80">
        <f t="shared" si="160"/>
        <v>-23</v>
      </c>
      <c r="Z735" s="5">
        <f t="shared" si="161"/>
        <v>-58</v>
      </c>
      <c r="AA735" s="5">
        <f t="shared" si="162"/>
        <v>-48</v>
      </c>
      <c r="AB735" s="5">
        <f t="shared" si="163"/>
        <v>-51</v>
      </c>
      <c r="AC735" s="5">
        <f t="shared" si="164"/>
        <v>-59</v>
      </c>
      <c r="AD735" s="5">
        <f t="shared" si="165"/>
        <v>-126</v>
      </c>
      <c r="AI735" s="83" t="b">
        <f t="shared" si="166"/>
        <v>1</v>
      </c>
      <c r="AJ735" s="83" t="b">
        <f t="shared" si="167"/>
        <v>1</v>
      </c>
      <c r="AK735" s="83" t="b">
        <f t="shared" si="168"/>
        <v>0</v>
      </c>
      <c r="BT735" s="12"/>
      <c r="CA735" s="108"/>
    </row>
    <row r="736" spans="1:79" ht="15" hidden="1" customHeight="1" x14ac:dyDescent="0.35">
      <c r="A736" s="87">
        <v>44148</v>
      </c>
      <c r="B736" s="88" t="s">
        <v>44</v>
      </c>
      <c r="C736" s="73">
        <v>23043</v>
      </c>
      <c r="D736" s="74" t="s">
        <v>128</v>
      </c>
      <c r="E736" s="74">
        <v>223961</v>
      </c>
      <c r="F736" s="74" t="s">
        <v>134</v>
      </c>
      <c r="G736" s="74">
        <v>223980</v>
      </c>
      <c r="H736" s="74">
        <v>1</v>
      </c>
      <c r="I736" s="74" t="str">
        <f t="shared" si="159"/>
        <v>Matches old PSSE info</v>
      </c>
      <c r="J736" s="74"/>
      <c r="K736" s="72"/>
      <c r="L736" s="74">
        <v>559</v>
      </c>
      <c r="M736" s="74">
        <v>680</v>
      </c>
      <c r="N736" s="74">
        <v>782</v>
      </c>
      <c r="O736" s="74">
        <v>643</v>
      </c>
      <c r="P736" s="74">
        <v>793</v>
      </c>
      <c r="Q736" s="74">
        <v>912</v>
      </c>
      <c r="R736" s="1"/>
      <c r="S736" s="7">
        <v>559</v>
      </c>
      <c r="T736" s="7">
        <v>680</v>
      </c>
      <c r="U736" s="7">
        <v>782</v>
      </c>
      <c r="V736" s="7">
        <v>643</v>
      </c>
      <c r="W736" s="7">
        <v>793</v>
      </c>
      <c r="X736" s="52">
        <v>835</v>
      </c>
      <c r="Y736" s="56">
        <f t="shared" si="160"/>
        <v>0</v>
      </c>
      <c r="Z736" s="7">
        <f t="shared" si="161"/>
        <v>0</v>
      </c>
      <c r="AA736" s="7">
        <f t="shared" si="162"/>
        <v>0</v>
      </c>
      <c r="AB736" s="7">
        <f t="shared" si="163"/>
        <v>0</v>
      </c>
      <c r="AC736" s="7">
        <f t="shared" si="164"/>
        <v>0</v>
      </c>
      <c r="AD736" s="5">
        <f t="shared" si="165"/>
        <v>-77</v>
      </c>
      <c r="AI736" s="83" t="b">
        <f t="shared" si="166"/>
        <v>1</v>
      </c>
      <c r="AJ736" s="83" t="b">
        <f t="shared" si="167"/>
        <v>1</v>
      </c>
      <c r="AK736" s="83" t="b">
        <f t="shared" si="168"/>
        <v>0</v>
      </c>
      <c r="BT736" s="12"/>
      <c r="CA736" s="108"/>
    </row>
    <row r="737" spans="1:79" ht="15" hidden="1" customHeight="1" x14ac:dyDescent="0.35">
      <c r="A737" s="87">
        <v>44169</v>
      </c>
      <c r="B737" s="88" t="s">
        <v>44</v>
      </c>
      <c r="C737" s="73">
        <v>23045</v>
      </c>
      <c r="D737" s="74" t="s">
        <v>320</v>
      </c>
      <c r="E737" s="74">
        <v>223961</v>
      </c>
      <c r="F737" s="74" t="s">
        <v>315</v>
      </c>
      <c r="G737" s="74">
        <v>223978</v>
      </c>
      <c r="H737" s="74">
        <v>1</v>
      </c>
      <c r="I737" s="74" t="str">
        <f t="shared" si="159"/>
        <v>Does not match old PSSE info</v>
      </c>
      <c r="J737" s="74"/>
      <c r="K737" s="72"/>
      <c r="L737" s="74">
        <v>582</v>
      </c>
      <c r="M737" s="74">
        <v>738</v>
      </c>
      <c r="N737" s="74">
        <v>830</v>
      </c>
      <c r="O737" s="74">
        <v>694</v>
      </c>
      <c r="P737" s="74">
        <v>852</v>
      </c>
      <c r="Q737" s="74">
        <v>961</v>
      </c>
      <c r="R737" s="1"/>
      <c r="S737" s="5">
        <v>559</v>
      </c>
      <c r="T737" s="5">
        <v>680</v>
      </c>
      <c r="U737" s="5">
        <v>782</v>
      </c>
      <c r="V737" s="5">
        <v>643</v>
      </c>
      <c r="W737" s="5">
        <v>793</v>
      </c>
      <c r="X737" s="52">
        <v>835</v>
      </c>
      <c r="Y737" s="80">
        <f t="shared" si="160"/>
        <v>-23</v>
      </c>
      <c r="Z737" s="5">
        <f t="shared" si="161"/>
        <v>-58</v>
      </c>
      <c r="AA737" s="5">
        <f t="shared" si="162"/>
        <v>-48</v>
      </c>
      <c r="AB737" s="5">
        <f t="shared" si="163"/>
        <v>-51</v>
      </c>
      <c r="AC737" s="5">
        <f t="shared" si="164"/>
        <v>-59</v>
      </c>
      <c r="AD737" s="5">
        <f t="shared" si="165"/>
        <v>-126</v>
      </c>
      <c r="AI737" s="83" t="b">
        <f t="shared" si="166"/>
        <v>1</v>
      </c>
      <c r="AJ737" s="83" t="b">
        <f t="shared" si="167"/>
        <v>1</v>
      </c>
      <c r="AK737" s="83" t="b">
        <f t="shared" si="168"/>
        <v>0</v>
      </c>
      <c r="BT737" s="12"/>
      <c r="CA737" s="108"/>
    </row>
    <row r="738" spans="1:79" ht="15" hidden="1" customHeight="1" x14ac:dyDescent="0.35">
      <c r="A738" s="87">
        <v>44169</v>
      </c>
      <c r="B738" s="88" t="s">
        <v>44</v>
      </c>
      <c r="C738" s="73">
        <v>23045</v>
      </c>
      <c r="D738" s="74" t="s">
        <v>320</v>
      </c>
      <c r="E738" s="74">
        <v>223978</v>
      </c>
      <c r="F738" s="74" t="s">
        <v>315</v>
      </c>
      <c r="G738" s="74">
        <v>223982</v>
      </c>
      <c r="H738" s="74">
        <v>1</v>
      </c>
      <c r="I738" s="74" t="str">
        <f t="shared" si="159"/>
        <v>Does not match old PSSE info</v>
      </c>
      <c r="J738" s="74"/>
      <c r="K738" s="72"/>
      <c r="L738" s="74">
        <v>582</v>
      </c>
      <c r="M738" s="74">
        <v>738</v>
      </c>
      <c r="N738" s="74">
        <v>830</v>
      </c>
      <c r="O738" s="74">
        <v>694</v>
      </c>
      <c r="P738" s="74">
        <v>852</v>
      </c>
      <c r="Q738" s="74">
        <v>961</v>
      </c>
      <c r="R738" s="1"/>
      <c r="S738" s="5">
        <v>559</v>
      </c>
      <c r="T738" s="5">
        <v>680</v>
      </c>
      <c r="U738" s="5">
        <v>782</v>
      </c>
      <c r="V738" s="5">
        <v>643</v>
      </c>
      <c r="W738" s="5">
        <v>793</v>
      </c>
      <c r="X738" s="52">
        <v>835</v>
      </c>
      <c r="Y738" s="80">
        <f t="shared" si="160"/>
        <v>-23</v>
      </c>
      <c r="Z738" s="5">
        <f t="shared" si="161"/>
        <v>-58</v>
      </c>
      <c r="AA738" s="5">
        <f t="shared" si="162"/>
        <v>-48</v>
      </c>
      <c r="AB738" s="5">
        <f t="shared" si="163"/>
        <v>-51</v>
      </c>
      <c r="AC738" s="5">
        <f t="shared" si="164"/>
        <v>-59</v>
      </c>
      <c r="AD738" s="5">
        <f t="shared" si="165"/>
        <v>-126</v>
      </c>
      <c r="AI738" s="83" t="b">
        <f t="shared" si="166"/>
        <v>1</v>
      </c>
      <c r="AJ738" s="83" t="b">
        <f t="shared" si="167"/>
        <v>1</v>
      </c>
      <c r="AK738" s="83" t="b">
        <f t="shared" si="168"/>
        <v>0</v>
      </c>
      <c r="BT738" s="12"/>
      <c r="CA738" s="108"/>
    </row>
    <row r="739" spans="1:79" ht="15" hidden="1" customHeight="1" x14ac:dyDescent="0.35">
      <c r="A739" s="87">
        <v>44148</v>
      </c>
      <c r="B739" s="88" t="s">
        <v>44</v>
      </c>
      <c r="C739" s="73">
        <v>23046</v>
      </c>
      <c r="D739" s="74" t="s">
        <v>128</v>
      </c>
      <c r="E739" s="74">
        <v>223961</v>
      </c>
      <c r="F739" s="74" t="s">
        <v>70</v>
      </c>
      <c r="G739" s="74">
        <v>223964</v>
      </c>
      <c r="H739" s="74">
        <v>1</v>
      </c>
      <c r="I739" s="74" t="str">
        <f t="shared" si="159"/>
        <v>Matches old PSSE info</v>
      </c>
      <c r="J739" s="74"/>
      <c r="K739" s="72"/>
      <c r="L739" s="74">
        <v>608</v>
      </c>
      <c r="M739" s="74">
        <v>752</v>
      </c>
      <c r="N739" s="74">
        <v>856</v>
      </c>
      <c r="O739" s="74">
        <v>706</v>
      </c>
      <c r="P739" s="74">
        <v>852</v>
      </c>
      <c r="Q739" s="74">
        <v>980</v>
      </c>
      <c r="R739" s="1"/>
      <c r="S739" s="5">
        <v>419</v>
      </c>
      <c r="T739" s="5">
        <v>521</v>
      </c>
      <c r="U739" s="5">
        <v>599</v>
      </c>
      <c r="V739" s="5">
        <v>482</v>
      </c>
      <c r="W739" s="5">
        <v>608</v>
      </c>
      <c r="X739" s="52">
        <v>699</v>
      </c>
      <c r="Y739" s="80">
        <f t="shared" si="160"/>
        <v>-189</v>
      </c>
      <c r="Z739" s="5">
        <f t="shared" si="161"/>
        <v>-231</v>
      </c>
      <c r="AA739" s="5">
        <f t="shared" si="162"/>
        <v>-257</v>
      </c>
      <c r="AB739" s="5">
        <f t="shared" si="163"/>
        <v>-224</v>
      </c>
      <c r="AC739" s="5">
        <f t="shared" si="164"/>
        <v>-244</v>
      </c>
      <c r="AD739" s="5">
        <f t="shared" si="165"/>
        <v>-281</v>
      </c>
      <c r="AI739" s="83" t="b">
        <f t="shared" si="166"/>
        <v>1</v>
      </c>
      <c r="AJ739" s="83" t="b">
        <f t="shared" si="167"/>
        <v>1</v>
      </c>
      <c r="AK739" s="83" t="b">
        <f t="shared" si="168"/>
        <v>0</v>
      </c>
      <c r="BT739" s="12"/>
      <c r="CA739" s="108"/>
    </row>
    <row r="740" spans="1:79" ht="15" hidden="1" customHeight="1" x14ac:dyDescent="0.35">
      <c r="A740" s="87">
        <v>44148</v>
      </c>
      <c r="B740" s="88" t="s">
        <v>44</v>
      </c>
      <c r="C740" s="73">
        <v>23047</v>
      </c>
      <c r="D740" s="74" t="s">
        <v>130</v>
      </c>
      <c r="E740" s="74">
        <v>223962</v>
      </c>
      <c r="F740" s="74" t="s">
        <v>135</v>
      </c>
      <c r="G740" s="74">
        <v>223963</v>
      </c>
      <c r="H740" s="74">
        <v>1</v>
      </c>
      <c r="I740" s="74" t="str">
        <f t="shared" si="159"/>
        <v>Matches old PSSE info</v>
      </c>
      <c r="J740" s="74"/>
      <c r="K740" s="72"/>
      <c r="L740" s="74">
        <v>559</v>
      </c>
      <c r="M740" s="74">
        <v>680</v>
      </c>
      <c r="N740" s="74">
        <v>782</v>
      </c>
      <c r="O740" s="74">
        <v>643</v>
      </c>
      <c r="P740" s="74">
        <v>793</v>
      </c>
      <c r="Q740" s="74">
        <v>912</v>
      </c>
      <c r="R740" s="1"/>
      <c r="S740" s="5">
        <v>419</v>
      </c>
      <c r="T740" s="5">
        <v>521</v>
      </c>
      <c r="U740" s="5">
        <v>599</v>
      </c>
      <c r="V740" s="5">
        <v>482</v>
      </c>
      <c r="W740" s="5">
        <v>608</v>
      </c>
      <c r="X740" s="52">
        <v>699</v>
      </c>
      <c r="Y740" s="80">
        <f t="shared" si="160"/>
        <v>-140</v>
      </c>
      <c r="Z740" s="5">
        <f t="shared" si="161"/>
        <v>-159</v>
      </c>
      <c r="AA740" s="5">
        <f t="shared" si="162"/>
        <v>-183</v>
      </c>
      <c r="AB740" s="5">
        <f t="shared" si="163"/>
        <v>-161</v>
      </c>
      <c r="AC740" s="5">
        <f t="shared" si="164"/>
        <v>-185</v>
      </c>
      <c r="AD740" s="5">
        <f t="shared" si="165"/>
        <v>-213</v>
      </c>
      <c r="AI740" s="83" t="b">
        <f t="shared" si="166"/>
        <v>1</v>
      </c>
      <c r="AJ740" s="83" t="b">
        <f t="shared" si="167"/>
        <v>1</v>
      </c>
      <c r="AK740" s="83" t="b">
        <f t="shared" si="168"/>
        <v>0</v>
      </c>
      <c r="BT740" s="12"/>
      <c r="CA740" s="108"/>
    </row>
    <row r="741" spans="1:79" ht="15" hidden="1" customHeight="1" x14ac:dyDescent="0.35">
      <c r="A741" s="87">
        <v>44224</v>
      </c>
      <c r="B741" s="88" t="s">
        <v>44</v>
      </c>
      <c r="C741" s="89">
        <v>23051</v>
      </c>
      <c r="D741" s="74" t="s">
        <v>476</v>
      </c>
      <c r="E741" s="74">
        <v>224018</v>
      </c>
      <c r="F741" s="81" t="s">
        <v>480</v>
      </c>
      <c r="G741" s="81">
        <v>223015</v>
      </c>
      <c r="H741" s="74">
        <v>1</v>
      </c>
      <c r="I741" s="74" t="str">
        <f t="shared" si="159"/>
        <v>New Update</v>
      </c>
      <c r="J741" s="74"/>
      <c r="K741" s="72"/>
      <c r="L741" s="74">
        <v>365</v>
      </c>
      <c r="M741" s="74">
        <v>438</v>
      </c>
      <c r="N741" s="74">
        <v>452</v>
      </c>
      <c r="O741" s="74">
        <v>365</v>
      </c>
      <c r="P741" s="74">
        <v>438</v>
      </c>
      <c r="Q741" s="74">
        <v>452</v>
      </c>
      <c r="R741" s="1"/>
      <c r="S741" s="68">
        <v>366</v>
      </c>
      <c r="T741" s="68">
        <v>509</v>
      </c>
      <c r="U741" s="68">
        <v>525</v>
      </c>
      <c r="V741" s="68">
        <v>384</v>
      </c>
      <c r="W741" s="68">
        <v>519</v>
      </c>
      <c r="X741" s="70">
        <v>535</v>
      </c>
      <c r="Y741" s="56">
        <f t="shared" si="160"/>
        <v>1</v>
      </c>
      <c r="Z741" s="7">
        <f t="shared" si="161"/>
        <v>71</v>
      </c>
      <c r="AA741" s="7">
        <f t="shared" si="162"/>
        <v>73</v>
      </c>
      <c r="AB741" s="7">
        <f t="shared" si="163"/>
        <v>19</v>
      </c>
      <c r="AC741" s="7">
        <f t="shared" si="164"/>
        <v>81</v>
      </c>
      <c r="AD741" s="7">
        <f t="shared" si="165"/>
        <v>83</v>
      </c>
      <c r="AI741" s="83" t="b">
        <f t="shared" si="166"/>
        <v>1</v>
      </c>
      <c r="AJ741" s="83" t="b">
        <f t="shared" si="167"/>
        <v>1</v>
      </c>
      <c r="AK741" s="83" t="b">
        <f t="shared" si="168"/>
        <v>0</v>
      </c>
      <c r="BT741" s="12"/>
      <c r="CA741" s="108"/>
    </row>
    <row r="742" spans="1:79" ht="15" hidden="1" customHeight="1" x14ac:dyDescent="0.35">
      <c r="A742" s="87">
        <v>44169</v>
      </c>
      <c r="B742" s="88" t="s">
        <v>44</v>
      </c>
      <c r="C742" s="73">
        <v>23054</v>
      </c>
      <c r="D742" s="74" t="s">
        <v>320</v>
      </c>
      <c r="E742" s="74">
        <v>223979</v>
      </c>
      <c r="F742" s="74" t="s">
        <v>321</v>
      </c>
      <c r="G742" s="74">
        <v>224060</v>
      </c>
      <c r="H742" s="74">
        <v>1</v>
      </c>
      <c r="I742" s="74" t="str">
        <f t="shared" si="159"/>
        <v>Matches old PSSE info</v>
      </c>
      <c r="J742" s="74"/>
      <c r="K742" s="72"/>
      <c r="L742" s="74">
        <v>582</v>
      </c>
      <c r="M742" s="74">
        <v>738</v>
      </c>
      <c r="N742" s="74">
        <v>830</v>
      </c>
      <c r="O742" s="74">
        <v>694</v>
      </c>
      <c r="P742" s="74">
        <v>852</v>
      </c>
      <c r="Q742" s="74">
        <v>961</v>
      </c>
      <c r="R742" s="1"/>
      <c r="S742" s="5">
        <v>559</v>
      </c>
      <c r="T742" s="5">
        <v>680</v>
      </c>
      <c r="U742" s="5">
        <v>782</v>
      </c>
      <c r="V742" s="5">
        <v>643</v>
      </c>
      <c r="W742" s="5">
        <v>793</v>
      </c>
      <c r="X742" s="52">
        <v>835</v>
      </c>
      <c r="Y742" s="80">
        <f t="shared" si="160"/>
        <v>-23</v>
      </c>
      <c r="Z742" s="5">
        <f t="shared" si="161"/>
        <v>-58</v>
      </c>
      <c r="AA742" s="5">
        <f t="shared" si="162"/>
        <v>-48</v>
      </c>
      <c r="AB742" s="5">
        <f t="shared" si="163"/>
        <v>-51</v>
      </c>
      <c r="AC742" s="5">
        <f t="shared" si="164"/>
        <v>-59</v>
      </c>
      <c r="AD742" s="5">
        <f t="shared" si="165"/>
        <v>-126</v>
      </c>
      <c r="AI742" s="83" t="b">
        <f t="shared" si="166"/>
        <v>1</v>
      </c>
      <c r="AJ742" s="83" t="b">
        <f t="shared" si="167"/>
        <v>1</v>
      </c>
      <c r="AK742" s="83" t="b">
        <f t="shared" si="168"/>
        <v>0</v>
      </c>
      <c r="BT742" s="12"/>
      <c r="CA742" s="108"/>
    </row>
    <row r="743" spans="1:79" ht="15" hidden="1" customHeight="1" x14ac:dyDescent="0.35">
      <c r="A743" s="87">
        <v>44169</v>
      </c>
      <c r="B743" s="88" t="s">
        <v>44</v>
      </c>
      <c r="C743" s="73">
        <v>23058</v>
      </c>
      <c r="D743" s="74" t="s">
        <v>322</v>
      </c>
      <c r="E743" s="74">
        <v>223982</v>
      </c>
      <c r="F743" s="74" t="s">
        <v>320</v>
      </c>
      <c r="G743" s="74">
        <v>224015</v>
      </c>
      <c r="H743" s="74">
        <v>1</v>
      </c>
      <c r="I743" s="74" t="str">
        <f t="shared" si="159"/>
        <v>Matches old PSSE info</v>
      </c>
      <c r="J743" s="74"/>
      <c r="K743" s="72"/>
      <c r="L743" s="74">
        <v>1100</v>
      </c>
      <c r="M743" s="74">
        <v>1164</v>
      </c>
      <c r="N743" s="74">
        <v>1200</v>
      </c>
      <c r="O743" s="74">
        <v>1156</v>
      </c>
      <c r="P743" s="74">
        <v>1164</v>
      </c>
      <c r="Q743" s="74">
        <v>1200</v>
      </c>
      <c r="R743" s="1"/>
      <c r="S743" s="5">
        <v>796</v>
      </c>
      <c r="T743" s="5">
        <v>796</v>
      </c>
      <c r="U743" s="5">
        <v>835</v>
      </c>
      <c r="V743" s="5">
        <v>796</v>
      </c>
      <c r="W743" s="5">
        <v>796</v>
      </c>
      <c r="X743" s="52">
        <v>835</v>
      </c>
      <c r="Y743" s="80">
        <f t="shared" si="160"/>
        <v>-304</v>
      </c>
      <c r="Z743" s="5">
        <f t="shared" si="161"/>
        <v>-368</v>
      </c>
      <c r="AA743" s="5">
        <f t="shared" si="162"/>
        <v>-365</v>
      </c>
      <c r="AB743" s="5">
        <f t="shared" si="163"/>
        <v>-360</v>
      </c>
      <c r="AC743" s="5">
        <f t="shared" si="164"/>
        <v>-368</v>
      </c>
      <c r="AD743" s="5">
        <f t="shared" si="165"/>
        <v>-365</v>
      </c>
      <c r="AI743" s="83" t="b">
        <f t="shared" si="166"/>
        <v>1</v>
      </c>
      <c r="AJ743" s="83" t="b">
        <f t="shared" si="167"/>
        <v>1</v>
      </c>
      <c r="AK743" s="83" t="b">
        <f t="shared" si="168"/>
        <v>0</v>
      </c>
      <c r="BT743" s="12"/>
      <c r="CA743" s="108"/>
    </row>
    <row r="744" spans="1:79" ht="15" hidden="1" customHeight="1" x14ac:dyDescent="0.35">
      <c r="A744" s="87">
        <v>44169</v>
      </c>
      <c r="B744" s="88" t="s">
        <v>44</v>
      </c>
      <c r="C744" s="73">
        <v>23059</v>
      </c>
      <c r="D744" s="74" t="s">
        <v>320</v>
      </c>
      <c r="E744" s="74">
        <v>223982</v>
      </c>
      <c r="F744" s="74" t="s">
        <v>322</v>
      </c>
      <c r="G744" s="74">
        <v>224017</v>
      </c>
      <c r="H744" s="74">
        <v>1</v>
      </c>
      <c r="I744" s="74" t="str">
        <f t="shared" si="159"/>
        <v>Matches old PSSE info</v>
      </c>
      <c r="J744" s="74"/>
      <c r="K744" s="72"/>
      <c r="L744" s="74">
        <v>1100</v>
      </c>
      <c r="M744" s="74">
        <v>1164</v>
      </c>
      <c r="N744" s="74">
        <v>1200</v>
      </c>
      <c r="O744" s="74">
        <v>1156</v>
      </c>
      <c r="P744" s="74">
        <v>1164</v>
      </c>
      <c r="Q744" s="74">
        <v>1200</v>
      </c>
      <c r="R744" s="1"/>
      <c r="S744" s="5">
        <v>1076</v>
      </c>
      <c r="T744" s="7">
        <v>1164</v>
      </c>
      <c r="U744" s="7">
        <v>1200</v>
      </c>
      <c r="V744" s="5">
        <v>1144</v>
      </c>
      <c r="W744" s="7">
        <v>1164</v>
      </c>
      <c r="X744" s="49">
        <v>1200</v>
      </c>
      <c r="Y744" s="80">
        <f t="shared" si="160"/>
        <v>-24</v>
      </c>
      <c r="Z744" s="7">
        <f t="shared" si="161"/>
        <v>0</v>
      </c>
      <c r="AA744" s="7">
        <f t="shared" si="162"/>
        <v>0</v>
      </c>
      <c r="AB744" s="5">
        <f t="shared" si="163"/>
        <v>-12</v>
      </c>
      <c r="AC744" s="7">
        <f t="shared" si="164"/>
        <v>0</v>
      </c>
      <c r="AD744" s="7">
        <f t="shared" si="165"/>
        <v>0</v>
      </c>
      <c r="AI744" s="83" t="b">
        <f t="shared" si="166"/>
        <v>1</v>
      </c>
      <c r="AJ744" s="83" t="b">
        <f t="shared" si="167"/>
        <v>1</v>
      </c>
      <c r="AK744" s="83" t="b">
        <f t="shared" si="168"/>
        <v>0</v>
      </c>
      <c r="BT744" s="12"/>
      <c r="CA744" s="108"/>
    </row>
    <row r="745" spans="1:79" ht="15" hidden="1" customHeight="1" x14ac:dyDescent="0.35">
      <c r="A745" s="87">
        <v>44169</v>
      </c>
      <c r="B745" s="88" t="s">
        <v>44</v>
      </c>
      <c r="C745" s="73">
        <v>23060</v>
      </c>
      <c r="D745" s="74" t="s">
        <v>320</v>
      </c>
      <c r="E745" s="74">
        <v>223982</v>
      </c>
      <c r="F745" s="74" t="s">
        <v>322</v>
      </c>
      <c r="G745" s="74">
        <v>224018</v>
      </c>
      <c r="H745" s="74">
        <v>1</v>
      </c>
      <c r="I745" s="74" t="str">
        <f t="shared" si="159"/>
        <v>Matches old PSSE info</v>
      </c>
      <c r="J745" s="74"/>
      <c r="K745" s="72"/>
      <c r="L745" s="74">
        <v>1100</v>
      </c>
      <c r="M745" s="74">
        <v>1164</v>
      </c>
      <c r="N745" s="74">
        <v>1200</v>
      </c>
      <c r="O745" s="74">
        <v>1156</v>
      </c>
      <c r="P745" s="74">
        <v>1164</v>
      </c>
      <c r="Q745" s="74">
        <v>1200</v>
      </c>
      <c r="R745" s="1"/>
      <c r="S745" s="5">
        <v>1076</v>
      </c>
      <c r="T745" s="7">
        <v>1164</v>
      </c>
      <c r="U745" s="7">
        <v>1200</v>
      </c>
      <c r="V745" s="5">
        <v>1144</v>
      </c>
      <c r="W745" s="7">
        <v>1164</v>
      </c>
      <c r="X745" s="49">
        <v>1200</v>
      </c>
      <c r="Y745" s="80">
        <f t="shared" si="160"/>
        <v>-24</v>
      </c>
      <c r="Z745" s="7">
        <f t="shared" si="161"/>
        <v>0</v>
      </c>
      <c r="AA745" s="7">
        <f t="shared" si="162"/>
        <v>0</v>
      </c>
      <c r="AB745" s="5">
        <f t="shared" si="163"/>
        <v>-12</v>
      </c>
      <c r="AC745" s="7">
        <f t="shared" si="164"/>
        <v>0</v>
      </c>
      <c r="AD745" s="7">
        <f t="shared" si="165"/>
        <v>0</v>
      </c>
      <c r="AI745" s="83" t="b">
        <f t="shared" si="166"/>
        <v>1</v>
      </c>
      <c r="AJ745" s="83" t="b">
        <f t="shared" si="167"/>
        <v>1</v>
      </c>
      <c r="AK745" s="83" t="b">
        <f t="shared" si="168"/>
        <v>0</v>
      </c>
      <c r="BT745" s="12"/>
      <c r="CA745" s="108"/>
    </row>
    <row r="746" spans="1:79" ht="15" hidden="1" customHeight="1" x14ac:dyDescent="0.35">
      <c r="A746" s="87">
        <v>44169</v>
      </c>
      <c r="B746" s="88" t="s">
        <v>44</v>
      </c>
      <c r="C746" s="73">
        <v>23061</v>
      </c>
      <c r="D746" s="74" t="s">
        <v>320</v>
      </c>
      <c r="E746" s="74">
        <v>223982</v>
      </c>
      <c r="F746" s="74" t="s">
        <v>322</v>
      </c>
      <c r="G746" s="74">
        <v>224016</v>
      </c>
      <c r="H746" s="74">
        <v>1</v>
      </c>
      <c r="I746" s="74" t="str">
        <f t="shared" si="159"/>
        <v>Matches old PSSE info</v>
      </c>
      <c r="J746" s="74"/>
      <c r="K746" s="72"/>
      <c r="L746" s="74">
        <v>1100</v>
      </c>
      <c r="M746" s="74">
        <v>1164</v>
      </c>
      <c r="N746" s="74">
        <v>1200</v>
      </c>
      <c r="O746" s="74">
        <v>1156</v>
      </c>
      <c r="P746" s="74">
        <v>1164</v>
      </c>
      <c r="Q746" s="74">
        <v>1200</v>
      </c>
      <c r="R746" s="1"/>
      <c r="S746" s="5">
        <v>1089</v>
      </c>
      <c r="T746" s="7">
        <v>1164</v>
      </c>
      <c r="U746" s="7">
        <v>1200</v>
      </c>
      <c r="V746" s="5">
        <v>1144</v>
      </c>
      <c r="W746" s="7">
        <v>1164</v>
      </c>
      <c r="X746" s="49">
        <v>1200</v>
      </c>
      <c r="Y746" s="80">
        <f t="shared" si="160"/>
        <v>-11</v>
      </c>
      <c r="Z746" s="7">
        <f t="shared" si="161"/>
        <v>0</v>
      </c>
      <c r="AA746" s="7">
        <f t="shared" si="162"/>
        <v>0</v>
      </c>
      <c r="AB746" s="5">
        <f t="shared" si="163"/>
        <v>-12</v>
      </c>
      <c r="AC746" s="7">
        <f t="shared" si="164"/>
        <v>0</v>
      </c>
      <c r="AD746" s="7">
        <f t="shared" si="165"/>
        <v>0</v>
      </c>
      <c r="AI746" s="83" t="b">
        <f t="shared" si="166"/>
        <v>1</v>
      </c>
      <c r="AJ746" s="83" t="b">
        <f t="shared" si="167"/>
        <v>1</v>
      </c>
      <c r="AK746" s="83" t="b">
        <f t="shared" si="168"/>
        <v>0</v>
      </c>
      <c r="BT746" s="12"/>
      <c r="CA746" s="108"/>
    </row>
    <row r="747" spans="1:79" ht="15" hidden="1" customHeight="1" x14ac:dyDescent="0.35">
      <c r="A747" s="87">
        <v>44169</v>
      </c>
      <c r="B747" s="88" t="s">
        <v>44</v>
      </c>
      <c r="C747" s="73">
        <v>23062</v>
      </c>
      <c r="D747" s="74" t="s">
        <v>323</v>
      </c>
      <c r="E747" s="74">
        <v>223983</v>
      </c>
      <c r="F747" s="74" t="s">
        <v>324</v>
      </c>
      <c r="G747" s="74">
        <v>224600</v>
      </c>
      <c r="H747" s="74">
        <v>1</v>
      </c>
      <c r="I747" s="74" t="str">
        <f t="shared" si="159"/>
        <v>Matches old PSSE info</v>
      </c>
      <c r="J747" s="74"/>
      <c r="K747" s="72"/>
      <c r="L747" s="74">
        <v>582</v>
      </c>
      <c r="M747" s="74">
        <v>738</v>
      </c>
      <c r="N747" s="74">
        <v>800</v>
      </c>
      <c r="O747" s="74">
        <v>694</v>
      </c>
      <c r="P747" s="74">
        <v>776</v>
      </c>
      <c r="Q747" s="74">
        <v>800</v>
      </c>
      <c r="R747" s="1"/>
      <c r="S747" s="5">
        <v>552</v>
      </c>
      <c r="T747" s="5">
        <v>680</v>
      </c>
      <c r="U747" s="5">
        <v>782</v>
      </c>
      <c r="V747" s="5">
        <v>620</v>
      </c>
      <c r="W747" s="5">
        <v>746</v>
      </c>
      <c r="X747" s="49">
        <v>800</v>
      </c>
      <c r="Y747" s="80">
        <f t="shared" si="160"/>
        <v>-30</v>
      </c>
      <c r="Z747" s="5">
        <f t="shared" si="161"/>
        <v>-58</v>
      </c>
      <c r="AA747" s="5">
        <f t="shared" si="162"/>
        <v>-18</v>
      </c>
      <c r="AB747" s="5">
        <f t="shared" si="163"/>
        <v>-74</v>
      </c>
      <c r="AC747" s="5">
        <f t="shared" si="164"/>
        <v>-30</v>
      </c>
      <c r="AD747" s="7">
        <f t="shared" si="165"/>
        <v>0</v>
      </c>
      <c r="AI747" s="83" t="b">
        <f t="shared" si="166"/>
        <v>1</v>
      </c>
      <c r="AJ747" s="83" t="b">
        <f t="shared" si="167"/>
        <v>1</v>
      </c>
      <c r="AK747" s="83" t="b">
        <f t="shared" si="168"/>
        <v>0</v>
      </c>
      <c r="BT747" s="12"/>
      <c r="CA747" s="108"/>
    </row>
    <row r="748" spans="1:79" ht="15" hidden="1" customHeight="1" x14ac:dyDescent="0.35">
      <c r="A748" s="87">
        <v>44169</v>
      </c>
      <c r="B748" s="88" t="s">
        <v>44</v>
      </c>
      <c r="C748" s="73">
        <v>23063</v>
      </c>
      <c r="D748" s="74" t="s">
        <v>323</v>
      </c>
      <c r="E748" s="74">
        <v>223983</v>
      </c>
      <c r="F748" s="74" t="s">
        <v>324</v>
      </c>
      <c r="G748" s="74">
        <v>224601</v>
      </c>
      <c r="H748" s="74">
        <v>1</v>
      </c>
      <c r="I748" s="74" t="str">
        <f t="shared" si="159"/>
        <v>Matches old PSSE info</v>
      </c>
      <c r="J748" s="74"/>
      <c r="K748" s="72"/>
      <c r="L748" s="74">
        <v>582</v>
      </c>
      <c r="M748" s="74">
        <v>738</v>
      </c>
      <c r="N748" s="74">
        <v>830</v>
      </c>
      <c r="O748" s="74">
        <v>694</v>
      </c>
      <c r="P748" s="74">
        <v>854</v>
      </c>
      <c r="Q748" s="74">
        <v>961</v>
      </c>
      <c r="R748" s="1"/>
      <c r="S748" s="5">
        <v>552</v>
      </c>
      <c r="T748" s="5">
        <v>680</v>
      </c>
      <c r="U748" s="5">
        <v>782</v>
      </c>
      <c r="V748" s="5">
        <v>620</v>
      </c>
      <c r="W748" s="5">
        <v>746</v>
      </c>
      <c r="X748" s="52">
        <v>835</v>
      </c>
      <c r="Y748" s="80">
        <f t="shared" si="160"/>
        <v>-30</v>
      </c>
      <c r="Z748" s="5">
        <f t="shared" si="161"/>
        <v>-58</v>
      </c>
      <c r="AA748" s="5">
        <f t="shared" si="162"/>
        <v>-48</v>
      </c>
      <c r="AB748" s="5">
        <f t="shared" si="163"/>
        <v>-74</v>
      </c>
      <c r="AC748" s="5">
        <f t="shared" si="164"/>
        <v>-108</v>
      </c>
      <c r="AD748" s="5">
        <f t="shared" si="165"/>
        <v>-126</v>
      </c>
      <c r="AI748" s="83" t="b">
        <f t="shared" si="166"/>
        <v>1</v>
      </c>
      <c r="AJ748" s="83" t="b">
        <f t="shared" si="167"/>
        <v>1</v>
      </c>
      <c r="AK748" s="83" t="b">
        <f t="shared" si="168"/>
        <v>0</v>
      </c>
      <c r="BT748" s="12"/>
      <c r="CA748" s="108"/>
    </row>
    <row r="749" spans="1:79" ht="15" hidden="1" customHeight="1" x14ac:dyDescent="0.35">
      <c r="A749" s="87">
        <v>44169</v>
      </c>
      <c r="B749" s="88" t="s">
        <v>44</v>
      </c>
      <c r="C749" s="73">
        <v>23065</v>
      </c>
      <c r="D749" s="74" t="s">
        <v>323</v>
      </c>
      <c r="E749" s="74">
        <v>223980</v>
      </c>
      <c r="F749" s="74" t="s">
        <v>321</v>
      </c>
      <c r="G749" s="74">
        <v>224061</v>
      </c>
      <c r="H749" s="74">
        <v>1</v>
      </c>
      <c r="I749" s="74" t="str">
        <f t="shared" si="159"/>
        <v>Does not match old PSSE info</v>
      </c>
      <c r="J749" s="74"/>
      <c r="K749" s="72"/>
      <c r="L749" s="74">
        <v>582</v>
      </c>
      <c r="M749" s="74">
        <v>738</v>
      </c>
      <c r="N749" s="74">
        <v>830</v>
      </c>
      <c r="O749" s="74">
        <v>694</v>
      </c>
      <c r="P749" s="74">
        <v>854</v>
      </c>
      <c r="Q749" s="74">
        <v>961</v>
      </c>
      <c r="R749" s="1"/>
      <c r="S749" s="5">
        <v>559</v>
      </c>
      <c r="T749" s="5">
        <v>680</v>
      </c>
      <c r="U749" s="5">
        <v>782</v>
      </c>
      <c r="V749" s="5">
        <v>643</v>
      </c>
      <c r="W749" s="5">
        <v>793</v>
      </c>
      <c r="X749" s="52">
        <v>835</v>
      </c>
      <c r="Y749" s="80">
        <f t="shared" si="160"/>
        <v>-23</v>
      </c>
      <c r="Z749" s="5">
        <f t="shared" si="161"/>
        <v>-58</v>
      </c>
      <c r="AA749" s="5">
        <f t="shared" si="162"/>
        <v>-48</v>
      </c>
      <c r="AB749" s="5">
        <f t="shared" si="163"/>
        <v>-51</v>
      </c>
      <c r="AC749" s="5">
        <f t="shared" si="164"/>
        <v>-61</v>
      </c>
      <c r="AD749" s="5">
        <f t="shared" si="165"/>
        <v>-126</v>
      </c>
      <c r="AI749" s="83" t="b">
        <f t="shared" si="166"/>
        <v>1</v>
      </c>
      <c r="AJ749" s="83" t="b">
        <f t="shared" si="167"/>
        <v>1</v>
      </c>
      <c r="AK749" s="83" t="b">
        <f t="shared" si="168"/>
        <v>0</v>
      </c>
      <c r="BT749" s="12"/>
      <c r="CA749" s="108"/>
    </row>
    <row r="750" spans="1:79" ht="15" hidden="1" customHeight="1" x14ac:dyDescent="0.35">
      <c r="A750" s="87">
        <v>44169</v>
      </c>
      <c r="B750" s="88" t="s">
        <v>44</v>
      </c>
      <c r="C750" s="73">
        <v>23065</v>
      </c>
      <c r="D750" s="74" t="s">
        <v>323</v>
      </c>
      <c r="E750" s="74">
        <v>223983</v>
      </c>
      <c r="F750" s="74" t="s">
        <v>321</v>
      </c>
      <c r="G750" s="74">
        <v>224061</v>
      </c>
      <c r="H750" s="74">
        <v>1</v>
      </c>
      <c r="I750" s="74" t="str">
        <f t="shared" si="159"/>
        <v>Matches old PSSE info</v>
      </c>
      <c r="J750" s="74"/>
      <c r="K750" s="72"/>
      <c r="L750" s="74">
        <v>582</v>
      </c>
      <c r="M750" s="74">
        <v>738</v>
      </c>
      <c r="N750" s="74">
        <v>830</v>
      </c>
      <c r="O750" s="74">
        <v>694</v>
      </c>
      <c r="P750" s="74">
        <v>854</v>
      </c>
      <c r="Q750" s="74">
        <v>961</v>
      </c>
      <c r="R750" s="1"/>
      <c r="S750" s="5">
        <v>559</v>
      </c>
      <c r="T750" s="5">
        <v>680</v>
      </c>
      <c r="U750" s="5">
        <v>782</v>
      </c>
      <c r="V750" s="5">
        <v>643</v>
      </c>
      <c r="W750" s="5">
        <v>793</v>
      </c>
      <c r="X750" s="52">
        <v>835</v>
      </c>
      <c r="Y750" s="80">
        <f t="shared" si="160"/>
        <v>-23</v>
      </c>
      <c r="Z750" s="5">
        <f t="shared" si="161"/>
        <v>-58</v>
      </c>
      <c r="AA750" s="5">
        <f t="shared" si="162"/>
        <v>-48</v>
      </c>
      <c r="AB750" s="5">
        <f t="shared" si="163"/>
        <v>-51</v>
      </c>
      <c r="AC750" s="5">
        <f t="shared" si="164"/>
        <v>-61</v>
      </c>
      <c r="AD750" s="5">
        <f t="shared" si="165"/>
        <v>-126</v>
      </c>
      <c r="AI750" s="83" t="b">
        <f t="shared" si="166"/>
        <v>1</v>
      </c>
      <c r="AJ750" s="83" t="b">
        <f t="shared" si="167"/>
        <v>1</v>
      </c>
      <c r="AK750" s="83" t="b">
        <f t="shared" si="168"/>
        <v>0</v>
      </c>
      <c r="BT750" s="12"/>
      <c r="CA750" s="108"/>
    </row>
    <row r="751" spans="1:79" ht="15" hidden="1" customHeight="1" x14ac:dyDescent="0.35">
      <c r="A751" s="87">
        <v>44169</v>
      </c>
      <c r="B751" s="88" t="s">
        <v>44</v>
      </c>
      <c r="C751" s="73">
        <v>23066</v>
      </c>
      <c r="D751" s="74" t="s">
        <v>325</v>
      </c>
      <c r="E751" s="74">
        <v>223982</v>
      </c>
      <c r="F751" s="74" t="s">
        <v>320</v>
      </c>
      <c r="G751" s="74">
        <v>224125</v>
      </c>
      <c r="H751" s="74">
        <v>1</v>
      </c>
      <c r="I751" s="74" t="str">
        <f t="shared" si="159"/>
        <v>Matches old PSSE info</v>
      </c>
      <c r="J751" s="74"/>
      <c r="K751" s="72"/>
      <c r="L751" s="74">
        <v>582</v>
      </c>
      <c r="M751" s="74">
        <v>738</v>
      </c>
      <c r="N751" s="74">
        <v>830</v>
      </c>
      <c r="O751" s="74">
        <v>694</v>
      </c>
      <c r="P751" s="74">
        <v>854</v>
      </c>
      <c r="Q751" s="74">
        <v>961</v>
      </c>
      <c r="R751" s="1"/>
      <c r="S751" s="5">
        <v>559</v>
      </c>
      <c r="T751" s="5">
        <v>680</v>
      </c>
      <c r="U751" s="5">
        <v>782</v>
      </c>
      <c r="V751" s="5">
        <v>643</v>
      </c>
      <c r="W751" s="5">
        <v>793</v>
      </c>
      <c r="X751" s="52">
        <v>835</v>
      </c>
      <c r="Y751" s="80">
        <f t="shared" si="160"/>
        <v>-23</v>
      </c>
      <c r="Z751" s="5">
        <f t="shared" si="161"/>
        <v>-58</v>
      </c>
      <c r="AA751" s="5">
        <f t="shared" si="162"/>
        <v>-48</v>
      </c>
      <c r="AB751" s="5">
        <f t="shared" si="163"/>
        <v>-51</v>
      </c>
      <c r="AC751" s="5">
        <f t="shared" si="164"/>
        <v>-61</v>
      </c>
      <c r="AD751" s="5">
        <f t="shared" si="165"/>
        <v>-126</v>
      </c>
      <c r="AI751" s="83" t="b">
        <f t="shared" si="166"/>
        <v>1</v>
      </c>
      <c r="AJ751" s="83" t="b">
        <f t="shared" si="167"/>
        <v>1</v>
      </c>
      <c r="AK751" s="83" t="b">
        <f t="shared" si="168"/>
        <v>0</v>
      </c>
      <c r="BT751" s="12"/>
      <c r="CA751" s="108"/>
    </row>
    <row r="752" spans="1:79" ht="15" hidden="1" customHeight="1" x14ac:dyDescent="0.35">
      <c r="A752" s="87">
        <v>44169</v>
      </c>
      <c r="B752" s="88" t="s">
        <v>44</v>
      </c>
      <c r="C752" s="73">
        <v>23067</v>
      </c>
      <c r="D752" s="74" t="s">
        <v>325</v>
      </c>
      <c r="E752" s="74">
        <v>223982</v>
      </c>
      <c r="F752" s="74" t="s">
        <v>320</v>
      </c>
      <c r="G752" s="74">
        <v>223991</v>
      </c>
      <c r="H752" s="74">
        <v>1</v>
      </c>
      <c r="I752" s="74" t="str">
        <f t="shared" si="159"/>
        <v>Matches old PSSE info</v>
      </c>
      <c r="J752" s="74"/>
      <c r="K752" s="72"/>
      <c r="L752" s="74">
        <v>582</v>
      </c>
      <c r="M752" s="74">
        <v>738</v>
      </c>
      <c r="N752" s="74">
        <v>830</v>
      </c>
      <c r="O752" s="74">
        <v>694</v>
      </c>
      <c r="P752" s="74">
        <v>854</v>
      </c>
      <c r="Q752" s="74">
        <v>961</v>
      </c>
      <c r="R752" s="1"/>
      <c r="S752" s="5">
        <v>559</v>
      </c>
      <c r="T752" s="5">
        <v>680</v>
      </c>
      <c r="U752" s="5">
        <v>782</v>
      </c>
      <c r="V752" s="5">
        <v>643</v>
      </c>
      <c r="W752" s="5">
        <v>787</v>
      </c>
      <c r="X752" s="52">
        <v>826</v>
      </c>
      <c r="Y752" s="80">
        <f t="shared" si="160"/>
        <v>-23</v>
      </c>
      <c r="Z752" s="5">
        <f t="shared" si="161"/>
        <v>-58</v>
      </c>
      <c r="AA752" s="5">
        <f t="shared" si="162"/>
        <v>-48</v>
      </c>
      <c r="AB752" s="5">
        <f t="shared" si="163"/>
        <v>-51</v>
      </c>
      <c r="AC752" s="5">
        <f t="shared" si="164"/>
        <v>-67</v>
      </c>
      <c r="AD752" s="5">
        <f t="shared" si="165"/>
        <v>-135</v>
      </c>
      <c r="AI752" s="83" t="b">
        <f t="shared" si="166"/>
        <v>1</v>
      </c>
      <c r="AJ752" s="83" t="b">
        <f t="shared" si="167"/>
        <v>1</v>
      </c>
      <c r="AK752" s="83" t="b">
        <f t="shared" si="168"/>
        <v>0</v>
      </c>
      <c r="BT752" s="12"/>
      <c r="CA752" s="108"/>
    </row>
    <row r="753" spans="1:79" ht="15" hidden="1" customHeight="1" x14ac:dyDescent="0.35">
      <c r="A753" s="87">
        <v>44169</v>
      </c>
      <c r="B753" s="88" t="s">
        <v>44</v>
      </c>
      <c r="C753" s="73">
        <v>23068</v>
      </c>
      <c r="D753" s="74" t="s">
        <v>325</v>
      </c>
      <c r="E753" s="74">
        <v>223982</v>
      </c>
      <c r="F753" s="74" t="s">
        <v>320</v>
      </c>
      <c r="G753" s="74">
        <v>223990</v>
      </c>
      <c r="H753" s="74">
        <v>1</v>
      </c>
      <c r="I753" s="74" t="str">
        <f t="shared" si="159"/>
        <v>Matches old PSSE info</v>
      </c>
      <c r="J753" s="74"/>
      <c r="K753" s="72"/>
      <c r="L753" s="74">
        <v>582</v>
      </c>
      <c r="M753" s="74">
        <v>738</v>
      </c>
      <c r="N753" s="74">
        <v>830</v>
      </c>
      <c r="O753" s="74">
        <v>694</v>
      </c>
      <c r="P753" s="74">
        <v>854</v>
      </c>
      <c r="Q753" s="74">
        <v>961</v>
      </c>
      <c r="R753" s="1"/>
      <c r="S753" s="5">
        <v>559</v>
      </c>
      <c r="T753" s="5">
        <v>680</v>
      </c>
      <c r="U753" s="5">
        <v>782</v>
      </c>
      <c r="V753" s="5">
        <v>643</v>
      </c>
      <c r="W753" s="5">
        <v>793</v>
      </c>
      <c r="X753" s="52">
        <v>835</v>
      </c>
      <c r="Y753" s="80">
        <f t="shared" si="160"/>
        <v>-23</v>
      </c>
      <c r="Z753" s="5">
        <f t="shared" si="161"/>
        <v>-58</v>
      </c>
      <c r="AA753" s="5">
        <f t="shared" si="162"/>
        <v>-48</v>
      </c>
      <c r="AB753" s="5">
        <f t="shared" si="163"/>
        <v>-51</v>
      </c>
      <c r="AC753" s="5">
        <f t="shared" si="164"/>
        <v>-61</v>
      </c>
      <c r="AD753" s="5">
        <f t="shared" si="165"/>
        <v>-126</v>
      </c>
      <c r="AI753" s="83" t="b">
        <f t="shared" si="166"/>
        <v>1</v>
      </c>
      <c r="AJ753" s="83" t="b">
        <f t="shared" si="167"/>
        <v>1</v>
      </c>
      <c r="AK753" s="83" t="b">
        <f t="shared" si="168"/>
        <v>0</v>
      </c>
      <c r="BT753" s="12"/>
      <c r="CA753" s="108"/>
    </row>
    <row r="754" spans="1:79" ht="15" hidden="1" customHeight="1" x14ac:dyDescent="0.35">
      <c r="A754" s="87">
        <v>44169</v>
      </c>
      <c r="B754" s="88" t="s">
        <v>44</v>
      </c>
      <c r="C754" s="73">
        <v>23071</v>
      </c>
      <c r="D754" s="74" t="s">
        <v>326</v>
      </c>
      <c r="E754" s="74">
        <v>223986</v>
      </c>
      <c r="F754" s="74" t="s">
        <v>327</v>
      </c>
      <c r="G754" s="74">
        <v>223988</v>
      </c>
      <c r="H754" s="74">
        <v>1</v>
      </c>
      <c r="I754" s="74" t="str">
        <f t="shared" si="159"/>
        <v>Matches old PSSE info</v>
      </c>
      <c r="J754" s="74"/>
      <c r="K754" s="72"/>
      <c r="L754" s="74">
        <v>608</v>
      </c>
      <c r="M754" s="74">
        <v>752</v>
      </c>
      <c r="N754" s="74">
        <v>856</v>
      </c>
      <c r="O754" s="74">
        <v>706</v>
      </c>
      <c r="P754" s="74">
        <v>852</v>
      </c>
      <c r="Q754" s="74">
        <v>980</v>
      </c>
      <c r="R754" s="1"/>
      <c r="S754" s="5">
        <v>552</v>
      </c>
      <c r="T754" s="5">
        <v>706</v>
      </c>
      <c r="U754" s="5">
        <v>811</v>
      </c>
      <c r="V754" s="5">
        <v>620</v>
      </c>
      <c r="W754" s="5">
        <v>746</v>
      </c>
      <c r="X754" s="52">
        <v>835</v>
      </c>
      <c r="Y754" s="80">
        <f t="shared" si="160"/>
        <v>-56</v>
      </c>
      <c r="Z754" s="5">
        <f t="shared" si="161"/>
        <v>-46</v>
      </c>
      <c r="AA754" s="5">
        <f t="shared" si="162"/>
        <v>-45</v>
      </c>
      <c r="AB754" s="5">
        <f t="shared" si="163"/>
        <v>-86</v>
      </c>
      <c r="AC754" s="5">
        <f t="shared" si="164"/>
        <v>-106</v>
      </c>
      <c r="AD754" s="5">
        <f t="shared" si="165"/>
        <v>-145</v>
      </c>
      <c r="AI754" s="83" t="b">
        <f t="shared" si="166"/>
        <v>1</v>
      </c>
      <c r="AJ754" s="83" t="b">
        <f t="shared" si="167"/>
        <v>1</v>
      </c>
      <c r="AK754" s="83" t="b">
        <f t="shared" si="168"/>
        <v>0</v>
      </c>
      <c r="BT754" s="12"/>
      <c r="CA754" s="108"/>
    </row>
    <row r="755" spans="1:79" ht="15" hidden="1" customHeight="1" x14ac:dyDescent="0.35">
      <c r="A755" s="87">
        <v>44195</v>
      </c>
      <c r="B755" s="88" t="s">
        <v>44</v>
      </c>
      <c r="C755" s="73">
        <v>23072</v>
      </c>
      <c r="D755" s="74" t="s">
        <v>323</v>
      </c>
      <c r="E755" s="74">
        <v>223983</v>
      </c>
      <c r="F755" s="74" t="s">
        <v>327</v>
      </c>
      <c r="G755" s="74">
        <v>223986</v>
      </c>
      <c r="H755" s="74">
        <v>1</v>
      </c>
      <c r="I755" s="74" t="str">
        <f t="shared" si="159"/>
        <v>Matches old PSSE info</v>
      </c>
      <c r="J755" s="74"/>
      <c r="K755" s="72"/>
      <c r="L755" s="74">
        <v>559</v>
      </c>
      <c r="M755" s="74">
        <v>680</v>
      </c>
      <c r="N755" s="74">
        <v>782</v>
      </c>
      <c r="O755" s="74">
        <v>643</v>
      </c>
      <c r="P755" s="74">
        <v>793</v>
      </c>
      <c r="Q755" s="74">
        <v>912</v>
      </c>
      <c r="R755" s="1"/>
      <c r="S755" s="5">
        <v>552</v>
      </c>
      <c r="T755" s="68">
        <v>706</v>
      </c>
      <c r="U755" s="68">
        <v>811</v>
      </c>
      <c r="V755" s="5">
        <v>620</v>
      </c>
      <c r="W755" s="5">
        <v>746</v>
      </c>
      <c r="X755" s="52">
        <v>835</v>
      </c>
      <c r="Y755" s="80">
        <f t="shared" si="160"/>
        <v>-7</v>
      </c>
      <c r="Z755" s="7">
        <f t="shared" si="161"/>
        <v>26</v>
      </c>
      <c r="AA755" s="7">
        <f t="shared" si="162"/>
        <v>29</v>
      </c>
      <c r="AB755" s="5">
        <f t="shared" si="163"/>
        <v>-23</v>
      </c>
      <c r="AC755" s="5">
        <f t="shared" si="164"/>
        <v>-47</v>
      </c>
      <c r="AD755" s="5">
        <f t="shared" si="165"/>
        <v>-77</v>
      </c>
      <c r="AI755" s="83" t="b">
        <f t="shared" si="166"/>
        <v>1</v>
      </c>
      <c r="AJ755" s="83" t="b">
        <f t="shared" si="167"/>
        <v>1</v>
      </c>
      <c r="AK755" s="83" t="b">
        <f t="shared" si="168"/>
        <v>0</v>
      </c>
      <c r="BT755" s="12"/>
      <c r="CA755" s="108"/>
    </row>
    <row r="756" spans="1:79" ht="15" hidden="1" customHeight="1" x14ac:dyDescent="0.35">
      <c r="A756" s="87">
        <v>44195</v>
      </c>
      <c r="B756" s="88" t="s">
        <v>44</v>
      </c>
      <c r="C756" s="73">
        <v>23073</v>
      </c>
      <c r="D756" s="74" t="s">
        <v>326</v>
      </c>
      <c r="E756" s="74">
        <v>223987</v>
      </c>
      <c r="F756" s="74" t="s">
        <v>327</v>
      </c>
      <c r="G756" s="74">
        <v>223988</v>
      </c>
      <c r="H756" s="74">
        <v>1</v>
      </c>
      <c r="I756" s="74" t="str">
        <f t="shared" si="159"/>
        <v>Matches old PSSE info</v>
      </c>
      <c r="J756" s="74"/>
      <c r="K756" s="72"/>
      <c r="L756" s="74">
        <v>608</v>
      </c>
      <c r="M756" s="74">
        <v>752</v>
      </c>
      <c r="N756" s="74">
        <v>856</v>
      </c>
      <c r="O756" s="74">
        <v>706</v>
      </c>
      <c r="P756" s="74">
        <v>852</v>
      </c>
      <c r="Q756" s="74">
        <v>980</v>
      </c>
      <c r="R756" s="1"/>
      <c r="S756" s="5">
        <v>552</v>
      </c>
      <c r="T756" s="5">
        <v>706</v>
      </c>
      <c r="U756" s="5">
        <v>811</v>
      </c>
      <c r="V756" s="5">
        <v>620</v>
      </c>
      <c r="W756" s="5">
        <v>746</v>
      </c>
      <c r="X756" s="52">
        <v>835</v>
      </c>
      <c r="Y756" s="80">
        <f t="shared" si="160"/>
        <v>-56</v>
      </c>
      <c r="Z756" s="5">
        <f t="shared" si="161"/>
        <v>-46</v>
      </c>
      <c r="AA756" s="5">
        <f t="shared" si="162"/>
        <v>-45</v>
      </c>
      <c r="AB756" s="5">
        <f t="shared" si="163"/>
        <v>-86</v>
      </c>
      <c r="AC756" s="5">
        <f t="shared" si="164"/>
        <v>-106</v>
      </c>
      <c r="AD756" s="5">
        <f t="shared" si="165"/>
        <v>-145</v>
      </c>
      <c r="AI756" s="83" t="b">
        <f t="shared" si="166"/>
        <v>1</v>
      </c>
      <c r="AJ756" s="83" t="b">
        <f t="shared" si="167"/>
        <v>1</v>
      </c>
      <c r="AK756" s="83" t="b">
        <f t="shared" si="168"/>
        <v>0</v>
      </c>
      <c r="BT756" s="12"/>
      <c r="CA756" s="108"/>
    </row>
    <row r="757" spans="1:79" ht="15" hidden="1" customHeight="1" x14ac:dyDescent="0.35">
      <c r="A757" s="87">
        <v>44169</v>
      </c>
      <c r="B757" s="88" t="s">
        <v>44</v>
      </c>
      <c r="C757" s="73">
        <v>23074</v>
      </c>
      <c r="D757" s="74" t="s">
        <v>323</v>
      </c>
      <c r="E757" s="74">
        <v>223983</v>
      </c>
      <c r="F757" s="74" t="s">
        <v>327</v>
      </c>
      <c r="G757" s="74">
        <v>223987</v>
      </c>
      <c r="H757" s="74">
        <v>1</v>
      </c>
      <c r="I757" s="74" t="str">
        <f t="shared" si="159"/>
        <v>Matches old PSSE info</v>
      </c>
      <c r="J757" s="74"/>
      <c r="K757" s="72"/>
      <c r="L757" s="74">
        <v>559</v>
      </c>
      <c r="M757" s="74">
        <v>680</v>
      </c>
      <c r="N757" s="74">
        <v>782</v>
      </c>
      <c r="O757" s="74">
        <v>643</v>
      </c>
      <c r="P757" s="74">
        <v>793</v>
      </c>
      <c r="Q757" s="74">
        <v>912</v>
      </c>
      <c r="R757" s="1"/>
      <c r="S757" s="5">
        <v>552</v>
      </c>
      <c r="T757" s="68">
        <v>706</v>
      </c>
      <c r="U757" s="68">
        <v>811</v>
      </c>
      <c r="V757" s="5">
        <v>620</v>
      </c>
      <c r="W757" s="5">
        <v>746</v>
      </c>
      <c r="X757" s="52">
        <v>835</v>
      </c>
      <c r="Y757" s="80">
        <f t="shared" si="160"/>
        <v>-7</v>
      </c>
      <c r="Z757" s="7">
        <f t="shared" si="161"/>
        <v>26</v>
      </c>
      <c r="AA757" s="7">
        <f t="shared" si="162"/>
        <v>29</v>
      </c>
      <c r="AB757" s="5">
        <f t="shared" si="163"/>
        <v>-23</v>
      </c>
      <c r="AC757" s="5">
        <f t="shared" si="164"/>
        <v>-47</v>
      </c>
      <c r="AD757" s="5">
        <f t="shared" si="165"/>
        <v>-77</v>
      </c>
      <c r="AI757" s="83" t="b">
        <f t="shared" si="166"/>
        <v>1</v>
      </c>
      <c r="AJ757" s="83" t="b">
        <f t="shared" si="167"/>
        <v>1</v>
      </c>
      <c r="AK757" s="83" t="b">
        <f t="shared" si="168"/>
        <v>0</v>
      </c>
      <c r="BT757" s="12"/>
      <c r="CA757" s="108"/>
    </row>
    <row r="758" spans="1:79" ht="15" hidden="1" customHeight="1" x14ac:dyDescent="0.35">
      <c r="A758" s="87">
        <v>44169</v>
      </c>
      <c r="B758" s="88" t="s">
        <v>44</v>
      </c>
      <c r="C758" s="73">
        <v>23076</v>
      </c>
      <c r="D758" s="74" t="s">
        <v>326</v>
      </c>
      <c r="E758" s="74">
        <v>223988</v>
      </c>
      <c r="F758" s="74" t="s">
        <v>328</v>
      </c>
      <c r="G758" s="74">
        <v>223992</v>
      </c>
      <c r="H758" s="74">
        <v>1</v>
      </c>
      <c r="I758" s="74" t="str">
        <f t="shared" si="159"/>
        <v>Matches old PSSE info</v>
      </c>
      <c r="J758" s="74"/>
      <c r="K758" s="72"/>
      <c r="L758" s="74">
        <v>582</v>
      </c>
      <c r="M758" s="74">
        <v>738</v>
      </c>
      <c r="N758" s="74">
        <v>830</v>
      </c>
      <c r="O758" s="74">
        <v>694</v>
      </c>
      <c r="P758" s="74">
        <v>852</v>
      </c>
      <c r="Q758" s="74">
        <v>961</v>
      </c>
      <c r="R758" s="1"/>
      <c r="S758" s="5">
        <v>559</v>
      </c>
      <c r="T758" s="5">
        <v>680</v>
      </c>
      <c r="U758" s="5">
        <v>782</v>
      </c>
      <c r="V758" s="5">
        <v>643</v>
      </c>
      <c r="W758" s="5">
        <v>793</v>
      </c>
      <c r="X758" s="52">
        <v>835</v>
      </c>
      <c r="Y758" s="80">
        <f t="shared" si="160"/>
        <v>-23</v>
      </c>
      <c r="Z758" s="5">
        <f t="shared" si="161"/>
        <v>-58</v>
      </c>
      <c r="AA758" s="5">
        <f t="shared" si="162"/>
        <v>-48</v>
      </c>
      <c r="AB758" s="5">
        <f t="shared" si="163"/>
        <v>-51</v>
      </c>
      <c r="AC758" s="5">
        <f t="shared" si="164"/>
        <v>-59</v>
      </c>
      <c r="AD758" s="5">
        <f t="shared" si="165"/>
        <v>-126</v>
      </c>
      <c r="AI758" s="83" t="b">
        <f t="shared" si="166"/>
        <v>1</v>
      </c>
      <c r="AJ758" s="83" t="b">
        <f t="shared" si="167"/>
        <v>1</v>
      </c>
      <c r="AK758" s="83" t="b">
        <f t="shared" si="168"/>
        <v>0</v>
      </c>
      <c r="BT758" s="12"/>
      <c r="CA758" s="108"/>
    </row>
    <row r="759" spans="1:79" ht="15" hidden="1" customHeight="1" x14ac:dyDescent="0.35">
      <c r="A759" s="87">
        <v>44169</v>
      </c>
      <c r="B759" s="88" t="s">
        <v>44</v>
      </c>
      <c r="C759" s="73">
        <v>23077</v>
      </c>
      <c r="D759" s="74" t="s">
        <v>326</v>
      </c>
      <c r="E759" s="74">
        <v>223988</v>
      </c>
      <c r="F759" s="74" t="s">
        <v>328</v>
      </c>
      <c r="G759" s="74">
        <v>223993</v>
      </c>
      <c r="H759" s="74">
        <v>1</v>
      </c>
      <c r="I759" s="74" t="str">
        <f t="shared" si="159"/>
        <v>Matches old PSSE info</v>
      </c>
      <c r="J759" s="74"/>
      <c r="K759" s="72"/>
      <c r="L759" s="74">
        <v>582</v>
      </c>
      <c r="M759" s="74">
        <v>738</v>
      </c>
      <c r="N759" s="74">
        <v>830</v>
      </c>
      <c r="O759" s="74">
        <v>694</v>
      </c>
      <c r="P759" s="74">
        <v>852</v>
      </c>
      <c r="Q759" s="74">
        <v>961</v>
      </c>
      <c r="R759" s="1"/>
      <c r="S759" s="5">
        <v>559</v>
      </c>
      <c r="T759" s="5">
        <v>680</v>
      </c>
      <c r="U759" s="5">
        <v>749</v>
      </c>
      <c r="V759" s="5">
        <v>643</v>
      </c>
      <c r="W759" s="5">
        <v>714</v>
      </c>
      <c r="X759" s="52">
        <v>749</v>
      </c>
      <c r="Y759" s="80">
        <f t="shared" si="160"/>
        <v>-23</v>
      </c>
      <c r="Z759" s="5">
        <f t="shared" si="161"/>
        <v>-58</v>
      </c>
      <c r="AA759" s="5">
        <f t="shared" si="162"/>
        <v>-81</v>
      </c>
      <c r="AB759" s="5">
        <f t="shared" si="163"/>
        <v>-51</v>
      </c>
      <c r="AC759" s="5">
        <f t="shared" si="164"/>
        <v>-138</v>
      </c>
      <c r="AD759" s="5">
        <f t="shared" si="165"/>
        <v>-212</v>
      </c>
      <c r="AI759" s="83" t="b">
        <f t="shared" si="166"/>
        <v>1</v>
      </c>
      <c r="AJ759" s="83" t="b">
        <f t="shared" si="167"/>
        <v>1</v>
      </c>
      <c r="AK759" s="83" t="b">
        <f t="shared" si="168"/>
        <v>0</v>
      </c>
      <c r="BT759" s="12"/>
      <c r="CA759" s="108"/>
    </row>
    <row r="760" spans="1:79" ht="15" hidden="1" customHeight="1" x14ac:dyDescent="0.35">
      <c r="A760" s="87">
        <v>44169</v>
      </c>
      <c r="B760" s="88" t="s">
        <v>44</v>
      </c>
      <c r="C760" s="73">
        <v>23081</v>
      </c>
      <c r="D760" s="74" t="s">
        <v>325</v>
      </c>
      <c r="E760" s="74">
        <v>223990</v>
      </c>
      <c r="F760" s="74" t="s">
        <v>329</v>
      </c>
      <c r="G760" s="74">
        <v>223994</v>
      </c>
      <c r="H760" s="74">
        <v>1</v>
      </c>
      <c r="I760" s="74" t="str">
        <f t="shared" si="159"/>
        <v>Matches old PSSE info</v>
      </c>
      <c r="J760" s="74"/>
      <c r="K760" s="72"/>
      <c r="L760" s="74">
        <v>582</v>
      </c>
      <c r="M760" s="74">
        <v>738</v>
      </c>
      <c r="N760" s="74">
        <v>830</v>
      </c>
      <c r="O760" s="74">
        <v>694</v>
      </c>
      <c r="P760" s="74">
        <v>854</v>
      </c>
      <c r="Q760" s="74">
        <v>961</v>
      </c>
      <c r="R760" s="1"/>
      <c r="S760" s="5">
        <v>559</v>
      </c>
      <c r="T760" s="5">
        <v>680</v>
      </c>
      <c r="U760" s="5">
        <v>782</v>
      </c>
      <c r="V760" s="5">
        <v>643</v>
      </c>
      <c r="W760" s="5">
        <v>793</v>
      </c>
      <c r="X760" s="52">
        <v>912</v>
      </c>
      <c r="Y760" s="80">
        <f t="shared" si="160"/>
        <v>-23</v>
      </c>
      <c r="Z760" s="5">
        <f t="shared" si="161"/>
        <v>-58</v>
      </c>
      <c r="AA760" s="5">
        <f t="shared" si="162"/>
        <v>-48</v>
      </c>
      <c r="AB760" s="5">
        <f t="shared" si="163"/>
        <v>-51</v>
      </c>
      <c r="AC760" s="5">
        <f t="shared" si="164"/>
        <v>-61</v>
      </c>
      <c r="AD760" s="5">
        <f t="shared" si="165"/>
        <v>-49</v>
      </c>
      <c r="AI760" s="83" t="b">
        <f t="shared" si="166"/>
        <v>1</v>
      </c>
      <c r="AJ760" s="83" t="b">
        <f t="shared" si="167"/>
        <v>1</v>
      </c>
      <c r="AK760" s="83" t="b">
        <f t="shared" si="168"/>
        <v>0</v>
      </c>
      <c r="BT760" s="12"/>
      <c r="CA760" s="108"/>
    </row>
    <row r="761" spans="1:79" ht="15" hidden="1" customHeight="1" x14ac:dyDescent="0.35">
      <c r="A761" s="87">
        <v>44148</v>
      </c>
      <c r="B761" s="88" t="s">
        <v>44</v>
      </c>
      <c r="C761" s="74">
        <v>23082</v>
      </c>
      <c r="D761" s="74" t="s">
        <v>74</v>
      </c>
      <c r="E761" s="74">
        <v>223991</v>
      </c>
      <c r="F761" s="74" t="s">
        <v>75</v>
      </c>
      <c r="G761" s="74">
        <v>223994</v>
      </c>
      <c r="H761" s="74">
        <v>1</v>
      </c>
      <c r="I761" s="74" t="str">
        <f t="shared" si="159"/>
        <v>Matches old PSSE info</v>
      </c>
      <c r="J761" s="74"/>
      <c r="K761" s="72"/>
      <c r="L761" s="74">
        <v>582</v>
      </c>
      <c r="M761" s="74">
        <v>738</v>
      </c>
      <c r="N761" s="74">
        <v>830</v>
      </c>
      <c r="O761" s="74">
        <v>694</v>
      </c>
      <c r="P761" s="74">
        <v>854</v>
      </c>
      <c r="Q761" s="74">
        <v>961</v>
      </c>
      <c r="R761" s="1"/>
      <c r="S761" s="5">
        <v>559</v>
      </c>
      <c r="T761" s="5">
        <v>680</v>
      </c>
      <c r="U761" s="5">
        <v>782</v>
      </c>
      <c r="V761" s="5">
        <v>643</v>
      </c>
      <c r="W761" s="5">
        <v>793</v>
      </c>
      <c r="X761" s="52">
        <v>912</v>
      </c>
      <c r="Y761" s="80">
        <f t="shared" si="160"/>
        <v>-23</v>
      </c>
      <c r="Z761" s="5">
        <f t="shared" si="161"/>
        <v>-58</v>
      </c>
      <c r="AA761" s="5">
        <f t="shared" si="162"/>
        <v>-48</v>
      </c>
      <c r="AB761" s="5">
        <f t="shared" si="163"/>
        <v>-51</v>
      </c>
      <c r="AC761" s="5">
        <f t="shared" si="164"/>
        <v>-61</v>
      </c>
      <c r="AD761" s="5">
        <f t="shared" si="165"/>
        <v>-49</v>
      </c>
      <c r="AI761" s="83" t="b">
        <f t="shared" si="166"/>
        <v>1</v>
      </c>
      <c r="AJ761" s="83" t="b">
        <f t="shared" si="167"/>
        <v>1</v>
      </c>
      <c r="AK761" s="83" t="b">
        <f t="shared" si="168"/>
        <v>0</v>
      </c>
      <c r="BT761" s="12"/>
      <c r="CA761" s="108"/>
    </row>
    <row r="762" spans="1:79" ht="15" hidden="1" customHeight="1" x14ac:dyDescent="0.35">
      <c r="A762" s="87">
        <v>44169</v>
      </c>
      <c r="B762" s="88" t="s">
        <v>44</v>
      </c>
      <c r="C762" s="73">
        <v>23084</v>
      </c>
      <c r="D762" s="74" t="s">
        <v>328</v>
      </c>
      <c r="E762" s="74">
        <v>223992</v>
      </c>
      <c r="F762" s="74" t="s">
        <v>330</v>
      </c>
      <c r="G762" s="74">
        <v>226708</v>
      </c>
      <c r="H762" s="74">
        <v>1</v>
      </c>
      <c r="I762" s="74" t="str">
        <f t="shared" si="159"/>
        <v>Matches old PSSE info</v>
      </c>
      <c r="J762" s="74"/>
      <c r="K762" s="72"/>
      <c r="L762" s="74">
        <v>582</v>
      </c>
      <c r="M762" s="74">
        <v>738</v>
      </c>
      <c r="N762" s="74">
        <v>830</v>
      </c>
      <c r="O762" s="74">
        <v>694</v>
      </c>
      <c r="P762" s="74">
        <v>852</v>
      </c>
      <c r="Q762" s="74">
        <v>961</v>
      </c>
      <c r="R762" s="1"/>
      <c r="S762" s="5">
        <v>559</v>
      </c>
      <c r="T762" s="5">
        <v>680</v>
      </c>
      <c r="U762" s="5">
        <v>782</v>
      </c>
      <c r="V762" s="5">
        <v>643</v>
      </c>
      <c r="W762" s="5">
        <v>793</v>
      </c>
      <c r="X762" s="52">
        <v>912</v>
      </c>
      <c r="Y762" s="80">
        <f t="shared" si="160"/>
        <v>-23</v>
      </c>
      <c r="Z762" s="5">
        <f t="shared" si="161"/>
        <v>-58</v>
      </c>
      <c r="AA762" s="5">
        <f t="shared" si="162"/>
        <v>-48</v>
      </c>
      <c r="AB762" s="5">
        <f t="shared" si="163"/>
        <v>-51</v>
      </c>
      <c r="AC762" s="5">
        <f t="shared" si="164"/>
        <v>-59</v>
      </c>
      <c r="AD762" s="5">
        <f t="shared" si="165"/>
        <v>-49</v>
      </c>
      <c r="AI762" s="83" t="b">
        <f t="shared" si="166"/>
        <v>1</v>
      </c>
      <c r="AJ762" s="83" t="b">
        <f t="shared" si="167"/>
        <v>1</v>
      </c>
      <c r="AK762" s="83" t="b">
        <f t="shared" si="168"/>
        <v>0</v>
      </c>
      <c r="BT762" s="12"/>
      <c r="CA762" s="108"/>
    </row>
    <row r="763" spans="1:79" ht="15" hidden="1" customHeight="1" x14ac:dyDescent="0.35">
      <c r="A763" s="87">
        <v>44183</v>
      </c>
      <c r="B763" s="88" t="s">
        <v>44</v>
      </c>
      <c r="C763" s="73">
        <v>23085</v>
      </c>
      <c r="D763" s="74" t="s">
        <v>326</v>
      </c>
      <c r="E763" s="74">
        <v>223988</v>
      </c>
      <c r="F763" s="74" t="s">
        <v>325</v>
      </c>
      <c r="G763" s="74">
        <v>223991</v>
      </c>
      <c r="H763" s="74">
        <v>1</v>
      </c>
      <c r="I763" s="74" t="str">
        <f t="shared" si="159"/>
        <v>Does not match old PSSE info</v>
      </c>
      <c r="J763" s="74"/>
      <c r="K763" s="72"/>
      <c r="L763" s="74">
        <v>582</v>
      </c>
      <c r="M763" s="74">
        <v>738</v>
      </c>
      <c r="N763" s="74">
        <v>830</v>
      </c>
      <c r="O763" s="74">
        <v>694</v>
      </c>
      <c r="P763" s="74">
        <v>854</v>
      </c>
      <c r="Q763" s="74">
        <v>961</v>
      </c>
      <c r="R763" s="1"/>
      <c r="S763" s="5">
        <v>559</v>
      </c>
      <c r="T763" s="5">
        <v>680</v>
      </c>
      <c r="U763" s="5">
        <v>782</v>
      </c>
      <c r="V763" s="5">
        <v>643</v>
      </c>
      <c r="W763" s="5">
        <v>793</v>
      </c>
      <c r="X763" s="52">
        <v>835</v>
      </c>
      <c r="Y763" s="80">
        <f t="shared" si="160"/>
        <v>-23</v>
      </c>
      <c r="Z763" s="5">
        <f t="shared" si="161"/>
        <v>-58</v>
      </c>
      <c r="AA763" s="5">
        <f t="shared" si="162"/>
        <v>-48</v>
      </c>
      <c r="AB763" s="5">
        <f t="shared" si="163"/>
        <v>-51</v>
      </c>
      <c r="AC763" s="5">
        <f t="shared" si="164"/>
        <v>-61</v>
      </c>
      <c r="AD763" s="5">
        <f t="shared" si="165"/>
        <v>-126</v>
      </c>
      <c r="AI763" s="83" t="b">
        <f t="shared" si="166"/>
        <v>1</v>
      </c>
      <c r="AJ763" s="83" t="b">
        <f t="shared" si="167"/>
        <v>1</v>
      </c>
      <c r="AK763" s="83" t="b">
        <f t="shared" si="168"/>
        <v>0</v>
      </c>
      <c r="BT763" s="12"/>
      <c r="CA763" s="108"/>
    </row>
    <row r="764" spans="1:79" ht="15" hidden="1" customHeight="1" x14ac:dyDescent="0.35">
      <c r="A764" s="87">
        <v>44169</v>
      </c>
      <c r="B764" s="88" t="s">
        <v>44</v>
      </c>
      <c r="C764" s="73">
        <v>23086</v>
      </c>
      <c r="D764" s="74" t="s">
        <v>326</v>
      </c>
      <c r="E764" s="74">
        <v>223988</v>
      </c>
      <c r="F764" s="74" t="s">
        <v>330</v>
      </c>
      <c r="G764" s="74">
        <v>226707</v>
      </c>
      <c r="H764" s="74">
        <v>1</v>
      </c>
      <c r="I764" s="74" t="str">
        <f t="shared" si="159"/>
        <v>Matches old PSSE info</v>
      </c>
      <c r="J764" s="74"/>
      <c r="K764" s="72"/>
      <c r="L764" s="74">
        <v>582</v>
      </c>
      <c r="M764" s="74">
        <v>738</v>
      </c>
      <c r="N764" s="74">
        <v>830</v>
      </c>
      <c r="O764" s="74">
        <v>694</v>
      </c>
      <c r="P764" s="74">
        <v>854</v>
      </c>
      <c r="Q764" s="74">
        <v>961</v>
      </c>
      <c r="R764" s="1"/>
      <c r="S764" s="5">
        <v>559</v>
      </c>
      <c r="T764" s="5">
        <v>680</v>
      </c>
      <c r="U764" s="5">
        <v>782</v>
      </c>
      <c r="V764" s="5">
        <v>643</v>
      </c>
      <c r="W764" s="5">
        <v>793</v>
      </c>
      <c r="X764" s="52">
        <v>835</v>
      </c>
      <c r="Y764" s="80">
        <f t="shared" si="160"/>
        <v>-23</v>
      </c>
      <c r="Z764" s="5">
        <f t="shared" si="161"/>
        <v>-58</v>
      </c>
      <c r="AA764" s="5">
        <f t="shared" si="162"/>
        <v>-48</v>
      </c>
      <c r="AB764" s="5">
        <f t="shared" si="163"/>
        <v>-51</v>
      </c>
      <c r="AC764" s="5">
        <f t="shared" si="164"/>
        <v>-61</v>
      </c>
      <c r="AD764" s="5">
        <f t="shared" si="165"/>
        <v>-126</v>
      </c>
      <c r="AI764" s="83" t="b">
        <f t="shared" si="166"/>
        <v>1</v>
      </c>
      <c r="AJ764" s="83" t="b">
        <f t="shared" si="167"/>
        <v>1</v>
      </c>
      <c r="AK764" s="83" t="b">
        <f t="shared" si="168"/>
        <v>0</v>
      </c>
      <c r="BT764" s="12"/>
      <c r="CA764" s="108"/>
    </row>
    <row r="765" spans="1:79" ht="15" hidden="1" customHeight="1" x14ac:dyDescent="0.35">
      <c r="A765" s="87">
        <v>44195</v>
      </c>
      <c r="B765" s="88" t="s">
        <v>44</v>
      </c>
      <c r="C765" s="73">
        <v>23087</v>
      </c>
      <c r="D765" s="74" t="s">
        <v>320</v>
      </c>
      <c r="E765" s="74">
        <v>223993</v>
      </c>
      <c r="F765" s="74" t="s">
        <v>328</v>
      </c>
      <c r="G765" s="74">
        <v>224124</v>
      </c>
      <c r="H765" s="74">
        <v>1</v>
      </c>
      <c r="I765" s="74" t="str">
        <f t="shared" si="159"/>
        <v>Does not match old PSSE info</v>
      </c>
      <c r="J765" s="74"/>
      <c r="K765" s="72"/>
      <c r="L765" s="74">
        <v>582</v>
      </c>
      <c r="M765" s="74">
        <v>738</v>
      </c>
      <c r="N765" s="74">
        <v>830</v>
      </c>
      <c r="O765" s="74">
        <v>694</v>
      </c>
      <c r="P765" s="74">
        <v>852</v>
      </c>
      <c r="Q765" s="74">
        <v>961</v>
      </c>
      <c r="R765" s="1"/>
      <c r="S765" s="5">
        <v>559</v>
      </c>
      <c r="T765" s="5">
        <v>680</v>
      </c>
      <c r="U765" s="5">
        <v>782</v>
      </c>
      <c r="V765" s="5">
        <v>643</v>
      </c>
      <c r="W765" s="5">
        <v>709</v>
      </c>
      <c r="X765" s="52">
        <v>744</v>
      </c>
      <c r="Y765" s="80">
        <f t="shared" si="160"/>
        <v>-23</v>
      </c>
      <c r="Z765" s="5">
        <f t="shared" si="161"/>
        <v>-58</v>
      </c>
      <c r="AA765" s="5">
        <f t="shared" si="162"/>
        <v>-48</v>
      </c>
      <c r="AB765" s="5">
        <f t="shared" si="163"/>
        <v>-51</v>
      </c>
      <c r="AC765" s="5">
        <f t="shared" si="164"/>
        <v>-143</v>
      </c>
      <c r="AD765" s="5">
        <f t="shared" si="165"/>
        <v>-217</v>
      </c>
      <c r="AI765" s="83" t="b">
        <f t="shared" si="166"/>
        <v>1</v>
      </c>
      <c r="AJ765" s="83" t="b">
        <f t="shared" si="167"/>
        <v>1</v>
      </c>
      <c r="AK765" s="83" t="b">
        <f t="shared" si="168"/>
        <v>0</v>
      </c>
      <c r="BT765" s="12"/>
      <c r="CA765" s="108"/>
    </row>
    <row r="766" spans="1:79" ht="15" hidden="1" customHeight="1" x14ac:dyDescent="0.35">
      <c r="A766" s="87">
        <v>44195</v>
      </c>
      <c r="B766" s="88" t="s">
        <v>44</v>
      </c>
      <c r="C766" s="73">
        <v>23087</v>
      </c>
      <c r="D766" s="74" t="s">
        <v>320</v>
      </c>
      <c r="E766" s="74">
        <v>223982</v>
      </c>
      <c r="F766" s="74" t="s">
        <v>328</v>
      </c>
      <c r="G766" s="74">
        <v>224124</v>
      </c>
      <c r="H766" s="74">
        <v>1</v>
      </c>
      <c r="I766" s="74" t="str">
        <f t="shared" si="159"/>
        <v>Matches old PSSE info</v>
      </c>
      <c r="J766" s="74"/>
      <c r="K766" s="72"/>
      <c r="L766" s="74">
        <v>582</v>
      </c>
      <c r="M766" s="74">
        <v>738</v>
      </c>
      <c r="N766" s="74">
        <v>830</v>
      </c>
      <c r="O766" s="74">
        <v>694</v>
      </c>
      <c r="P766" s="74">
        <v>852</v>
      </c>
      <c r="Q766" s="74">
        <v>961</v>
      </c>
      <c r="R766" s="1"/>
      <c r="S766" s="5">
        <v>559</v>
      </c>
      <c r="T766" s="5">
        <v>680</v>
      </c>
      <c r="U766" s="5">
        <v>782</v>
      </c>
      <c r="V766" s="5">
        <v>643</v>
      </c>
      <c r="W766" s="5">
        <v>709</v>
      </c>
      <c r="X766" s="52">
        <v>744</v>
      </c>
      <c r="Y766" s="80">
        <f t="shared" si="160"/>
        <v>-23</v>
      </c>
      <c r="Z766" s="5">
        <f t="shared" si="161"/>
        <v>-58</v>
      </c>
      <c r="AA766" s="5">
        <f t="shared" si="162"/>
        <v>-48</v>
      </c>
      <c r="AB766" s="5">
        <f t="shared" si="163"/>
        <v>-51</v>
      </c>
      <c r="AC766" s="5">
        <f t="shared" si="164"/>
        <v>-143</v>
      </c>
      <c r="AD766" s="5">
        <f t="shared" si="165"/>
        <v>-217</v>
      </c>
      <c r="AI766" s="83" t="b">
        <f t="shared" si="166"/>
        <v>1</v>
      </c>
      <c r="AJ766" s="83" t="b">
        <f t="shared" si="167"/>
        <v>1</v>
      </c>
      <c r="AK766" s="83" t="b">
        <f t="shared" si="168"/>
        <v>0</v>
      </c>
      <c r="BT766" s="12"/>
      <c r="CA766" s="108"/>
    </row>
    <row r="767" spans="1:79" ht="15" hidden="1" customHeight="1" x14ac:dyDescent="0.35">
      <c r="A767" s="87">
        <v>44224</v>
      </c>
      <c r="B767" s="88" t="s">
        <v>44</v>
      </c>
      <c r="C767" s="89">
        <v>23088</v>
      </c>
      <c r="D767" s="74" t="s">
        <v>337</v>
      </c>
      <c r="E767" s="74">
        <v>223995</v>
      </c>
      <c r="F767" s="74" t="s">
        <v>478</v>
      </c>
      <c r="G767" s="74">
        <v>224009</v>
      </c>
      <c r="H767" s="74">
        <v>1</v>
      </c>
      <c r="I767" s="74" t="str">
        <f t="shared" si="159"/>
        <v>New Update</v>
      </c>
      <c r="J767" s="74"/>
      <c r="K767" s="72"/>
      <c r="L767" s="74">
        <v>404</v>
      </c>
      <c r="M767" s="74">
        <v>470</v>
      </c>
      <c r="N767" s="74">
        <v>485</v>
      </c>
      <c r="O767" s="74">
        <v>428</v>
      </c>
      <c r="P767" s="74">
        <v>490</v>
      </c>
      <c r="Q767" s="74">
        <v>505</v>
      </c>
      <c r="R767" s="1"/>
      <c r="S767" s="5">
        <v>394</v>
      </c>
      <c r="T767" s="68">
        <v>478</v>
      </c>
      <c r="U767" s="68">
        <v>501</v>
      </c>
      <c r="V767" s="5">
        <v>416</v>
      </c>
      <c r="W767" s="5">
        <v>478</v>
      </c>
      <c r="X767" s="52">
        <v>501</v>
      </c>
      <c r="Y767" s="80">
        <f t="shared" si="160"/>
        <v>-10</v>
      </c>
      <c r="Z767" s="7">
        <f t="shared" si="161"/>
        <v>8</v>
      </c>
      <c r="AA767" s="7">
        <f t="shared" si="162"/>
        <v>16</v>
      </c>
      <c r="AB767" s="5">
        <f t="shared" si="163"/>
        <v>-12</v>
      </c>
      <c r="AC767" s="5">
        <f t="shared" si="164"/>
        <v>-12</v>
      </c>
      <c r="AD767" s="5">
        <f t="shared" si="165"/>
        <v>-4</v>
      </c>
      <c r="AI767" s="83" t="b">
        <f t="shared" si="166"/>
        <v>1</v>
      </c>
      <c r="AJ767" s="83" t="b">
        <f t="shared" si="167"/>
        <v>1</v>
      </c>
      <c r="AK767" s="83" t="b">
        <f t="shared" si="168"/>
        <v>0</v>
      </c>
      <c r="BT767" s="12"/>
      <c r="CA767" s="108"/>
    </row>
    <row r="768" spans="1:79" ht="15" hidden="1" customHeight="1" x14ac:dyDescent="0.35">
      <c r="A768" s="87">
        <v>44224</v>
      </c>
      <c r="B768" s="88" t="s">
        <v>44</v>
      </c>
      <c r="C768" s="89">
        <v>23089</v>
      </c>
      <c r="D768" s="74" t="s">
        <v>337</v>
      </c>
      <c r="E768" s="74">
        <v>223998</v>
      </c>
      <c r="F768" s="74" t="s">
        <v>478</v>
      </c>
      <c r="G768" s="74">
        <v>224008</v>
      </c>
      <c r="H768" s="74">
        <v>1</v>
      </c>
      <c r="I768" s="74" t="str">
        <f t="shared" si="159"/>
        <v>New Update</v>
      </c>
      <c r="J768" s="74"/>
      <c r="K768" s="72"/>
      <c r="L768" s="74">
        <v>404</v>
      </c>
      <c r="M768" s="74">
        <v>470</v>
      </c>
      <c r="N768" s="74">
        <v>485</v>
      </c>
      <c r="O768" s="74">
        <v>428</v>
      </c>
      <c r="P768" s="74">
        <v>490</v>
      </c>
      <c r="Q768" s="74">
        <v>505</v>
      </c>
      <c r="R768" s="1"/>
      <c r="S768" s="5">
        <v>394</v>
      </c>
      <c r="T768" s="68">
        <v>587</v>
      </c>
      <c r="U768" s="68">
        <v>605</v>
      </c>
      <c r="V768" s="5">
        <v>416</v>
      </c>
      <c r="W768" s="68">
        <v>600</v>
      </c>
      <c r="X768" s="70">
        <v>618</v>
      </c>
      <c r="Y768" s="80">
        <f t="shared" si="160"/>
        <v>-10</v>
      </c>
      <c r="Z768" s="7">
        <f t="shared" si="161"/>
        <v>117</v>
      </c>
      <c r="AA768" s="7">
        <f t="shared" si="162"/>
        <v>120</v>
      </c>
      <c r="AB768" s="5">
        <f t="shared" si="163"/>
        <v>-12</v>
      </c>
      <c r="AC768" s="7">
        <f t="shared" si="164"/>
        <v>110</v>
      </c>
      <c r="AD768" s="7">
        <f t="shared" si="165"/>
        <v>113</v>
      </c>
      <c r="AI768" s="83" t="b">
        <f t="shared" si="166"/>
        <v>1</v>
      </c>
      <c r="AJ768" s="83" t="b">
        <f t="shared" si="167"/>
        <v>1</v>
      </c>
      <c r="AK768" s="83" t="b">
        <f t="shared" si="168"/>
        <v>0</v>
      </c>
      <c r="BT768" s="12"/>
      <c r="CA768" s="108"/>
    </row>
    <row r="769" spans="1:79" ht="15" hidden="1" customHeight="1" x14ac:dyDescent="0.35">
      <c r="A769" s="87">
        <v>44195</v>
      </c>
      <c r="B769" s="88" t="s">
        <v>44</v>
      </c>
      <c r="C769" s="73">
        <v>23090</v>
      </c>
      <c r="D769" s="74" t="s">
        <v>329</v>
      </c>
      <c r="E769" s="74">
        <v>223994</v>
      </c>
      <c r="F769" s="74" t="s">
        <v>337</v>
      </c>
      <c r="G769" s="74">
        <v>223995</v>
      </c>
      <c r="H769" s="74">
        <v>1</v>
      </c>
      <c r="I769" s="74" t="str">
        <f t="shared" si="159"/>
        <v>Matches old PSSE info</v>
      </c>
      <c r="J769" s="74"/>
      <c r="K769" s="72"/>
      <c r="L769" s="74">
        <v>1100</v>
      </c>
      <c r="M769" s="74">
        <v>1164</v>
      </c>
      <c r="N769" s="74">
        <v>1200</v>
      </c>
      <c r="O769" s="74">
        <v>1156</v>
      </c>
      <c r="P769" s="74">
        <v>1164</v>
      </c>
      <c r="Q769" s="74">
        <v>1200</v>
      </c>
      <c r="R769" s="1"/>
      <c r="S769" s="5">
        <v>512</v>
      </c>
      <c r="T769" s="5">
        <v>512</v>
      </c>
      <c r="U769" s="5">
        <v>537</v>
      </c>
      <c r="V769" s="5">
        <v>512</v>
      </c>
      <c r="W769" s="5">
        <v>512</v>
      </c>
      <c r="X769" s="52">
        <v>537</v>
      </c>
      <c r="Y769" s="80">
        <f t="shared" si="160"/>
        <v>-588</v>
      </c>
      <c r="Z769" s="5">
        <f t="shared" si="161"/>
        <v>-652</v>
      </c>
      <c r="AA769" s="5">
        <f t="shared" si="162"/>
        <v>-663</v>
      </c>
      <c r="AB769" s="5">
        <f t="shared" si="163"/>
        <v>-644</v>
      </c>
      <c r="AC769" s="5">
        <f t="shared" si="164"/>
        <v>-652</v>
      </c>
      <c r="AD769" s="5">
        <f t="shared" si="165"/>
        <v>-663</v>
      </c>
      <c r="AI769" s="83" t="b">
        <f t="shared" si="166"/>
        <v>1</v>
      </c>
      <c r="AJ769" s="83" t="b">
        <f t="shared" si="167"/>
        <v>1</v>
      </c>
      <c r="AK769" s="83" t="b">
        <f t="shared" si="168"/>
        <v>0</v>
      </c>
      <c r="BT769" s="12"/>
      <c r="CA769" s="108"/>
    </row>
    <row r="770" spans="1:79" ht="15" hidden="1" customHeight="1" x14ac:dyDescent="0.35">
      <c r="A770" s="87">
        <v>44183</v>
      </c>
      <c r="B770" s="88" t="s">
        <v>44</v>
      </c>
      <c r="C770" s="73">
        <v>23091</v>
      </c>
      <c r="D770" s="74" t="s">
        <v>329</v>
      </c>
      <c r="E770" s="74">
        <v>223994</v>
      </c>
      <c r="F770" s="74" t="s">
        <v>337</v>
      </c>
      <c r="G770" s="74">
        <v>223997</v>
      </c>
      <c r="H770" s="74">
        <v>1</v>
      </c>
      <c r="I770" s="74" t="str">
        <f t="shared" si="159"/>
        <v>Matches old PSSE info</v>
      </c>
      <c r="J770" s="74"/>
      <c r="K770" s="72"/>
      <c r="L770" s="74">
        <v>1100</v>
      </c>
      <c r="M770" s="74">
        <v>1164</v>
      </c>
      <c r="N770" s="74">
        <v>1200</v>
      </c>
      <c r="O770" s="74">
        <v>1156</v>
      </c>
      <c r="P770" s="74">
        <v>1164</v>
      </c>
      <c r="Q770" s="74">
        <v>1200</v>
      </c>
      <c r="R770" s="1"/>
      <c r="S770" s="5">
        <v>1089</v>
      </c>
      <c r="T770" s="7">
        <v>1164</v>
      </c>
      <c r="U770" s="7">
        <v>1200</v>
      </c>
      <c r="V770" s="5">
        <v>1144</v>
      </c>
      <c r="W770" s="7">
        <v>1164</v>
      </c>
      <c r="X770" s="49">
        <v>1200</v>
      </c>
      <c r="Y770" s="80">
        <f t="shared" si="160"/>
        <v>-11</v>
      </c>
      <c r="Z770" s="7">
        <f t="shared" si="161"/>
        <v>0</v>
      </c>
      <c r="AA770" s="7">
        <f t="shared" si="162"/>
        <v>0</v>
      </c>
      <c r="AB770" s="5">
        <f t="shared" si="163"/>
        <v>-12</v>
      </c>
      <c r="AC770" s="7">
        <f t="shared" si="164"/>
        <v>0</v>
      </c>
      <c r="AD770" s="7">
        <f t="shared" si="165"/>
        <v>0</v>
      </c>
      <c r="AI770" s="83" t="b">
        <f t="shared" si="166"/>
        <v>1</v>
      </c>
      <c r="AJ770" s="83" t="b">
        <f t="shared" si="167"/>
        <v>1</v>
      </c>
      <c r="AK770" s="83" t="b">
        <f t="shared" si="168"/>
        <v>0</v>
      </c>
      <c r="BT770" s="12"/>
      <c r="CA770" s="108"/>
    </row>
    <row r="771" spans="1:79" ht="15" hidden="1" customHeight="1" x14ac:dyDescent="0.35">
      <c r="A771" s="87">
        <v>44183</v>
      </c>
      <c r="B771" s="88" t="s">
        <v>44</v>
      </c>
      <c r="C771" s="73">
        <v>23092</v>
      </c>
      <c r="D771" s="74" t="s">
        <v>329</v>
      </c>
      <c r="E771" s="74">
        <v>223994</v>
      </c>
      <c r="F771" s="74" t="s">
        <v>337</v>
      </c>
      <c r="G771" s="74">
        <v>223996</v>
      </c>
      <c r="H771" s="74">
        <v>1</v>
      </c>
      <c r="I771" s="74" t="str">
        <f t="shared" si="159"/>
        <v>Matches old PSSE info</v>
      </c>
      <c r="J771" s="74"/>
      <c r="K771" s="72"/>
      <c r="L771" s="74">
        <v>1100</v>
      </c>
      <c r="M771" s="74">
        <v>1164</v>
      </c>
      <c r="N771" s="74">
        <v>1200</v>
      </c>
      <c r="O771" s="74">
        <v>1156</v>
      </c>
      <c r="P771" s="74">
        <v>1164</v>
      </c>
      <c r="Q771" s="74">
        <v>1200</v>
      </c>
      <c r="R771" s="1"/>
      <c r="S771" s="5">
        <v>1089</v>
      </c>
      <c r="T771" s="7">
        <v>1164</v>
      </c>
      <c r="U771" s="7">
        <v>1200</v>
      </c>
      <c r="V771" s="5">
        <v>1144</v>
      </c>
      <c r="W771" s="7">
        <v>1164</v>
      </c>
      <c r="X771" s="49">
        <v>1200</v>
      </c>
      <c r="Y771" s="80">
        <f t="shared" si="160"/>
        <v>-11</v>
      </c>
      <c r="Z771" s="7">
        <f t="shared" si="161"/>
        <v>0</v>
      </c>
      <c r="AA771" s="7">
        <f t="shared" si="162"/>
        <v>0</v>
      </c>
      <c r="AB771" s="5">
        <f t="shared" si="163"/>
        <v>-12</v>
      </c>
      <c r="AC771" s="7">
        <f t="shared" si="164"/>
        <v>0</v>
      </c>
      <c r="AD771" s="7">
        <f t="shared" si="165"/>
        <v>0</v>
      </c>
      <c r="AI771" s="83" t="b">
        <f t="shared" si="166"/>
        <v>1</v>
      </c>
      <c r="AJ771" s="83" t="b">
        <f t="shared" si="167"/>
        <v>1</v>
      </c>
      <c r="AK771" s="83" t="b">
        <f t="shared" si="168"/>
        <v>0</v>
      </c>
      <c r="BT771" s="12"/>
      <c r="CA771" s="108"/>
    </row>
    <row r="772" spans="1:79" ht="15" hidden="1" customHeight="1" x14ac:dyDescent="0.35">
      <c r="A772" s="87">
        <v>44183</v>
      </c>
      <c r="B772" s="88" t="s">
        <v>44</v>
      </c>
      <c r="C772" s="73">
        <v>23093</v>
      </c>
      <c r="D772" s="74" t="s">
        <v>329</v>
      </c>
      <c r="E772" s="74">
        <v>223994</v>
      </c>
      <c r="F772" s="74" t="s">
        <v>337</v>
      </c>
      <c r="G772" s="74">
        <v>223998</v>
      </c>
      <c r="H772" s="74">
        <v>1</v>
      </c>
      <c r="I772" s="74" t="str">
        <f t="shared" si="159"/>
        <v>Matches old PSSE info</v>
      </c>
      <c r="J772" s="74"/>
      <c r="K772" s="72"/>
      <c r="L772" s="74">
        <v>1100</v>
      </c>
      <c r="M772" s="74">
        <v>1164</v>
      </c>
      <c r="N772" s="74">
        <v>1200</v>
      </c>
      <c r="O772" s="74">
        <v>1156</v>
      </c>
      <c r="P772" s="74">
        <v>1164</v>
      </c>
      <c r="Q772" s="74">
        <v>1200</v>
      </c>
      <c r="R772" s="1"/>
      <c r="S772" s="5">
        <v>561</v>
      </c>
      <c r="T772" s="5">
        <v>643</v>
      </c>
      <c r="U772" s="5">
        <v>696</v>
      </c>
      <c r="V772" s="5">
        <v>662</v>
      </c>
      <c r="W772" s="5">
        <v>731</v>
      </c>
      <c r="X772" s="52">
        <v>753</v>
      </c>
      <c r="Y772" s="80">
        <f t="shared" si="160"/>
        <v>-539</v>
      </c>
      <c r="Z772" s="5">
        <f t="shared" si="161"/>
        <v>-521</v>
      </c>
      <c r="AA772" s="5">
        <f t="shared" si="162"/>
        <v>-504</v>
      </c>
      <c r="AB772" s="5">
        <f t="shared" si="163"/>
        <v>-494</v>
      </c>
      <c r="AC772" s="5">
        <f t="shared" si="164"/>
        <v>-433</v>
      </c>
      <c r="AD772" s="5">
        <f t="shared" si="165"/>
        <v>-447</v>
      </c>
      <c r="AI772" s="83" t="b">
        <f t="shared" si="166"/>
        <v>1</v>
      </c>
      <c r="AJ772" s="83" t="b">
        <f t="shared" si="167"/>
        <v>1</v>
      </c>
      <c r="AK772" s="83" t="b">
        <f t="shared" si="168"/>
        <v>0</v>
      </c>
      <c r="BT772" s="12"/>
      <c r="CA772" s="108"/>
    </row>
    <row r="773" spans="1:79" ht="15" hidden="1" customHeight="1" x14ac:dyDescent="0.35">
      <c r="A773" s="87">
        <v>44183</v>
      </c>
      <c r="B773" s="88" t="s">
        <v>44</v>
      </c>
      <c r="C773" s="73">
        <v>23101</v>
      </c>
      <c r="D773" s="74" t="s">
        <v>336</v>
      </c>
      <c r="E773" s="74">
        <v>223938</v>
      </c>
      <c r="F773" s="74" t="s">
        <v>338</v>
      </c>
      <c r="G773" s="74">
        <v>235456</v>
      </c>
      <c r="H773" s="74">
        <v>1</v>
      </c>
      <c r="I773" s="74" t="str">
        <f t="shared" si="159"/>
        <v>Matches old PSSE info</v>
      </c>
      <c r="J773" s="74"/>
      <c r="K773" s="72"/>
      <c r="L773" s="74">
        <v>1118</v>
      </c>
      <c r="M773" s="74">
        <v>1358</v>
      </c>
      <c r="N773" s="74">
        <v>1400</v>
      </c>
      <c r="O773" s="74">
        <v>1287</v>
      </c>
      <c r="P773" s="74">
        <v>1358</v>
      </c>
      <c r="Q773" s="74">
        <v>1400</v>
      </c>
      <c r="R773" s="1"/>
      <c r="S773" s="5">
        <v>1104</v>
      </c>
      <c r="T773" s="5">
        <v>1195</v>
      </c>
      <c r="U773" s="5">
        <v>1254</v>
      </c>
      <c r="V773" s="5">
        <v>1195</v>
      </c>
      <c r="W773" s="5">
        <v>1195</v>
      </c>
      <c r="X773" s="52">
        <v>1254</v>
      </c>
      <c r="Y773" s="80">
        <f t="shared" si="160"/>
        <v>-14</v>
      </c>
      <c r="Z773" s="5">
        <f t="shared" si="161"/>
        <v>-163</v>
      </c>
      <c r="AA773" s="5">
        <f t="shared" si="162"/>
        <v>-146</v>
      </c>
      <c r="AB773" s="5">
        <f t="shared" si="163"/>
        <v>-92</v>
      </c>
      <c r="AC773" s="5">
        <f t="shared" si="164"/>
        <v>-163</v>
      </c>
      <c r="AD773" s="5">
        <f t="shared" si="165"/>
        <v>-146</v>
      </c>
      <c r="AI773" s="83" t="b">
        <f t="shared" si="166"/>
        <v>1</v>
      </c>
      <c r="AJ773" s="83" t="b">
        <f t="shared" si="167"/>
        <v>1</v>
      </c>
      <c r="AK773" s="83" t="b">
        <f t="shared" si="168"/>
        <v>0</v>
      </c>
      <c r="BT773" s="12"/>
      <c r="CA773" s="108"/>
    </row>
    <row r="774" spans="1:79" ht="15" hidden="1" customHeight="1" x14ac:dyDescent="0.35">
      <c r="A774" s="87">
        <v>44183</v>
      </c>
      <c r="B774" s="88" t="s">
        <v>44</v>
      </c>
      <c r="C774" s="73">
        <v>23102</v>
      </c>
      <c r="D774" s="74" t="s">
        <v>336</v>
      </c>
      <c r="E774" s="74">
        <v>223938</v>
      </c>
      <c r="F774" s="74" t="s">
        <v>338</v>
      </c>
      <c r="G774" s="74">
        <v>235459</v>
      </c>
      <c r="H774" s="74">
        <v>1</v>
      </c>
      <c r="I774" s="74" t="str">
        <f t="shared" si="159"/>
        <v>Matches old PSSE info</v>
      </c>
      <c r="J774" s="74"/>
      <c r="K774" s="72"/>
      <c r="L774" s="74">
        <v>1118</v>
      </c>
      <c r="M774" s="74">
        <v>1358</v>
      </c>
      <c r="N774" s="74">
        <v>1400</v>
      </c>
      <c r="O774" s="74">
        <v>1287</v>
      </c>
      <c r="P774" s="74">
        <v>1358</v>
      </c>
      <c r="Q774" s="74">
        <v>1400</v>
      </c>
      <c r="R774" s="1"/>
      <c r="S774" s="5">
        <v>1104</v>
      </c>
      <c r="T774" s="5">
        <v>1195</v>
      </c>
      <c r="U774" s="5">
        <v>1254</v>
      </c>
      <c r="V774" s="5">
        <v>1195</v>
      </c>
      <c r="W774" s="5">
        <v>1195</v>
      </c>
      <c r="X774" s="52">
        <v>1254</v>
      </c>
      <c r="Y774" s="80">
        <f t="shared" si="160"/>
        <v>-14</v>
      </c>
      <c r="Z774" s="5">
        <f t="shared" si="161"/>
        <v>-163</v>
      </c>
      <c r="AA774" s="5">
        <f t="shared" si="162"/>
        <v>-146</v>
      </c>
      <c r="AB774" s="5">
        <f t="shared" si="163"/>
        <v>-92</v>
      </c>
      <c r="AC774" s="5">
        <f t="shared" si="164"/>
        <v>-163</v>
      </c>
      <c r="AD774" s="5">
        <f t="shared" si="165"/>
        <v>-146</v>
      </c>
      <c r="AI774" s="83" t="b">
        <f t="shared" si="166"/>
        <v>1</v>
      </c>
      <c r="AJ774" s="83" t="b">
        <f t="shared" si="167"/>
        <v>1</v>
      </c>
      <c r="AK774" s="83" t="b">
        <f t="shared" si="168"/>
        <v>0</v>
      </c>
      <c r="BT774" s="12"/>
      <c r="CA774" s="108"/>
    </row>
    <row r="775" spans="1:79" ht="15" hidden="1" customHeight="1" x14ac:dyDescent="0.35">
      <c r="A775" s="87">
        <v>44224</v>
      </c>
      <c r="B775" s="88" t="s">
        <v>44</v>
      </c>
      <c r="C775" s="89">
        <v>23106</v>
      </c>
      <c r="D775" s="74" t="s">
        <v>337</v>
      </c>
      <c r="E775" s="74">
        <v>223997</v>
      </c>
      <c r="F775" s="74" t="s">
        <v>479</v>
      </c>
      <c r="G775" s="74">
        <v>224000</v>
      </c>
      <c r="H775" s="74">
        <v>1</v>
      </c>
      <c r="I775" s="74" t="str">
        <f t="shared" si="159"/>
        <v>New Update</v>
      </c>
      <c r="J775" s="74"/>
      <c r="K775" s="72"/>
      <c r="L775" s="74">
        <v>306</v>
      </c>
      <c r="M775" s="74">
        <v>366</v>
      </c>
      <c r="N775" s="74">
        <v>377</v>
      </c>
      <c r="O775" s="74">
        <v>306</v>
      </c>
      <c r="P775" s="74">
        <v>366</v>
      </c>
      <c r="Q775" s="74">
        <v>377</v>
      </c>
      <c r="R775" s="1"/>
      <c r="S775" s="68">
        <v>346</v>
      </c>
      <c r="T775" s="68">
        <v>445</v>
      </c>
      <c r="U775" s="68">
        <v>501</v>
      </c>
      <c r="V775" s="68">
        <v>366</v>
      </c>
      <c r="W775" s="68">
        <v>478</v>
      </c>
      <c r="X775" s="70">
        <v>501</v>
      </c>
      <c r="Y775" s="56">
        <f t="shared" si="160"/>
        <v>40</v>
      </c>
      <c r="Z775" s="7">
        <f t="shared" si="161"/>
        <v>79</v>
      </c>
      <c r="AA775" s="7">
        <f t="shared" si="162"/>
        <v>124</v>
      </c>
      <c r="AB775" s="7">
        <f t="shared" si="163"/>
        <v>60</v>
      </c>
      <c r="AC775" s="7">
        <f t="shared" si="164"/>
        <v>112</v>
      </c>
      <c r="AD775" s="7">
        <f t="shared" si="165"/>
        <v>124</v>
      </c>
      <c r="AI775" s="83" t="b">
        <f t="shared" si="166"/>
        <v>1</v>
      </c>
      <c r="AJ775" s="83" t="b">
        <f t="shared" si="167"/>
        <v>1</v>
      </c>
      <c r="AK775" s="83" t="b">
        <f t="shared" si="168"/>
        <v>0</v>
      </c>
      <c r="BT775" s="12"/>
      <c r="CA775" s="108"/>
    </row>
    <row r="776" spans="1:79" ht="15" hidden="1" customHeight="1" x14ac:dyDescent="0.35">
      <c r="A776" s="87">
        <v>44224</v>
      </c>
      <c r="B776" s="88" t="s">
        <v>44</v>
      </c>
      <c r="C776" s="89">
        <v>23106</v>
      </c>
      <c r="D776" s="74" t="s">
        <v>337</v>
      </c>
      <c r="E776" s="74">
        <v>224000</v>
      </c>
      <c r="F776" s="74" t="s">
        <v>479</v>
      </c>
      <c r="G776" s="74">
        <v>224002</v>
      </c>
      <c r="H776" s="74">
        <v>1</v>
      </c>
      <c r="I776" s="74" t="str">
        <f t="shared" si="159"/>
        <v>New Update</v>
      </c>
      <c r="J776" s="74"/>
      <c r="K776" s="72"/>
      <c r="L776" s="74">
        <v>306</v>
      </c>
      <c r="M776" s="74">
        <v>366</v>
      </c>
      <c r="N776" s="74">
        <v>377</v>
      </c>
      <c r="O776" s="74">
        <v>306</v>
      </c>
      <c r="P776" s="74">
        <v>366</v>
      </c>
      <c r="Q776" s="74">
        <v>377</v>
      </c>
      <c r="R776" s="1"/>
      <c r="S776" s="68">
        <v>346</v>
      </c>
      <c r="T776" s="68">
        <v>445</v>
      </c>
      <c r="U776" s="68">
        <v>501</v>
      </c>
      <c r="V776" s="68">
        <v>366</v>
      </c>
      <c r="W776" s="68">
        <v>478</v>
      </c>
      <c r="X776" s="70">
        <v>501</v>
      </c>
      <c r="Y776" s="56">
        <f t="shared" si="160"/>
        <v>40</v>
      </c>
      <c r="Z776" s="7">
        <f t="shared" si="161"/>
        <v>79</v>
      </c>
      <c r="AA776" s="7">
        <f t="shared" si="162"/>
        <v>124</v>
      </c>
      <c r="AB776" s="7">
        <f t="shared" si="163"/>
        <v>60</v>
      </c>
      <c r="AC776" s="7">
        <f t="shared" si="164"/>
        <v>112</v>
      </c>
      <c r="AD776" s="7">
        <f t="shared" si="165"/>
        <v>124</v>
      </c>
      <c r="AI776" s="83" t="b">
        <f t="shared" si="166"/>
        <v>1</v>
      </c>
      <c r="AJ776" s="83" t="b">
        <f t="shared" si="167"/>
        <v>1</v>
      </c>
      <c r="AK776" s="83" t="b">
        <f t="shared" si="168"/>
        <v>0</v>
      </c>
      <c r="BT776" s="12"/>
      <c r="CA776" s="108"/>
    </row>
    <row r="777" spans="1:79" ht="15" hidden="1" customHeight="1" x14ac:dyDescent="0.35">
      <c r="A777" s="87">
        <v>44224</v>
      </c>
      <c r="B777" s="88" t="s">
        <v>44</v>
      </c>
      <c r="C777" s="89">
        <v>23107</v>
      </c>
      <c r="D777" s="74" t="s">
        <v>337</v>
      </c>
      <c r="E777" s="74">
        <v>223996</v>
      </c>
      <c r="F777" s="74" t="s">
        <v>479</v>
      </c>
      <c r="G777" s="74">
        <v>224001</v>
      </c>
      <c r="H777" s="74">
        <v>1</v>
      </c>
      <c r="I777" s="74" t="str">
        <f t="shared" si="159"/>
        <v>New Update</v>
      </c>
      <c r="J777" s="74"/>
      <c r="K777" s="72"/>
      <c r="L777" s="74">
        <v>306</v>
      </c>
      <c r="M777" s="74">
        <v>366</v>
      </c>
      <c r="N777" s="74">
        <v>377</v>
      </c>
      <c r="O777" s="74">
        <v>306</v>
      </c>
      <c r="P777" s="74">
        <v>366</v>
      </c>
      <c r="Q777" s="74">
        <v>377</v>
      </c>
      <c r="R777" s="1"/>
      <c r="S777" s="68">
        <v>346</v>
      </c>
      <c r="T777" s="68">
        <v>445</v>
      </c>
      <c r="U777" s="68">
        <v>501</v>
      </c>
      <c r="V777" s="68">
        <v>366</v>
      </c>
      <c r="W777" s="68">
        <v>478</v>
      </c>
      <c r="X777" s="70">
        <v>501</v>
      </c>
      <c r="Y777" s="56">
        <f t="shared" si="160"/>
        <v>40</v>
      </c>
      <c r="Z777" s="7">
        <f t="shared" si="161"/>
        <v>79</v>
      </c>
      <c r="AA777" s="7">
        <f t="shared" si="162"/>
        <v>124</v>
      </c>
      <c r="AB777" s="7">
        <f t="shared" si="163"/>
        <v>60</v>
      </c>
      <c r="AC777" s="7">
        <f t="shared" si="164"/>
        <v>112</v>
      </c>
      <c r="AD777" s="7">
        <f t="shared" si="165"/>
        <v>124</v>
      </c>
      <c r="AI777" s="83" t="b">
        <f t="shared" si="166"/>
        <v>1</v>
      </c>
      <c r="AJ777" s="83" t="b">
        <f t="shared" si="167"/>
        <v>1</v>
      </c>
      <c r="AK777" s="83" t="b">
        <f t="shared" si="168"/>
        <v>0</v>
      </c>
      <c r="BT777" s="12"/>
      <c r="CA777" s="108"/>
    </row>
    <row r="778" spans="1:79" ht="15" hidden="1" customHeight="1" x14ac:dyDescent="0.35">
      <c r="A778" s="87">
        <v>44224</v>
      </c>
      <c r="B778" s="88" t="s">
        <v>44</v>
      </c>
      <c r="C778" s="89">
        <v>23107</v>
      </c>
      <c r="D778" s="74" t="s">
        <v>337</v>
      </c>
      <c r="E778" s="74">
        <v>224001</v>
      </c>
      <c r="F778" s="74" t="s">
        <v>479</v>
      </c>
      <c r="G778" s="74">
        <v>224005</v>
      </c>
      <c r="H778" s="74">
        <v>1</v>
      </c>
      <c r="I778" s="74" t="str">
        <f t="shared" si="159"/>
        <v>New Update</v>
      </c>
      <c r="J778" s="74"/>
      <c r="K778" s="72"/>
      <c r="L778" s="74">
        <v>306</v>
      </c>
      <c r="M778" s="74">
        <v>366</v>
      </c>
      <c r="N778" s="74">
        <v>377</v>
      </c>
      <c r="O778" s="74">
        <v>306</v>
      </c>
      <c r="P778" s="74">
        <v>366</v>
      </c>
      <c r="Q778" s="74">
        <v>377</v>
      </c>
      <c r="R778" s="1"/>
      <c r="S778" s="68">
        <v>346</v>
      </c>
      <c r="T778" s="68">
        <v>445</v>
      </c>
      <c r="U778" s="68">
        <v>501</v>
      </c>
      <c r="V778" s="68">
        <v>366</v>
      </c>
      <c r="W778" s="68">
        <v>478</v>
      </c>
      <c r="X778" s="70">
        <v>501</v>
      </c>
      <c r="Y778" s="56">
        <f t="shared" si="160"/>
        <v>40</v>
      </c>
      <c r="Z778" s="7">
        <f t="shared" si="161"/>
        <v>79</v>
      </c>
      <c r="AA778" s="7">
        <f t="shared" si="162"/>
        <v>124</v>
      </c>
      <c r="AB778" s="7">
        <f t="shared" si="163"/>
        <v>60</v>
      </c>
      <c r="AC778" s="7">
        <f t="shared" si="164"/>
        <v>112</v>
      </c>
      <c r="AD778" s="7">
        <f t="shared" si="165"/>
        <v>124</v>
      </c>
      <c r="AI778" s="83" t="b">
        <f t="shared" si="166"/>
        <v>1</v>
      </c>
      <c r="AJ778" s="83" t="b">
        <f t="shared" si="167"/>
        <v>1</v>
      </c>
      <c r="AK778" s="83" t="b">
        <f t="shared" si="168"/>
        <v>0</v>
      </c>
      <c r="BT778" s="12"/>
      <c r="CA778" s="108"/>
    </row>
    <row r="779" spans="1:79" ht="15" hidden="1" customHeight="1" x14ac:dyDescent="0.35">
      <c r="A779" s="87">
        <v>44224</v>
      </c>
      <c r="B779" s="88" t="s">
        <v>44</v>
      </c>
      <c r="C779" s="89">
        <v>23108</v>
      </c>
      <c r="D779" s="74" t="s">
        <v>337</v>
      </c>
      <c r="E779" s="74">
        <v>223975</v>
      </c>
      <c r="F779" s="74" t="s">
        <v>479</v>
      </c>
      <c r="G779" s="74">
        <v>223998</v>
      </c>
      <c r="H779" s="74">
        <v>1</v>
      </c>
      <c r="I779" s="74" t="str">
        <f t="shared" si="159"/>
        <v>New Update</v>
      </c>
      <c r="J779" s="74"/>
      <c r="K779" s="72"/>
      <c r="L779" s="74">
        <v>306</v>
      </c>
      <c r="M779" s="74">
        <v>366</v>
      </c>
      <c r="N779" s="74">
        <v>377</v>
      </c>
      <c r="O779" s="74">
        <v>306</v>
      </c>
      <c r="P779" s="74">
        <v>366</v>
      </c>
      <c r="Q779" s="74">
        <v>377</v>
      </c>
      <c r="R779" s="1"/>
      <c r="S779" s="68">
        <v>354</v>
      </c>
      <c r="T779" s="68">
        <v>445</v>
      </c>
      <c r="U779" s="68">
        <v>512</v>
      </c>
      <c r="V779" s="68">
        <v>408</v>
      </c>
      <c r="W779" s="68">
        <v>520</v>
      </c>
      <c r="X779" s="70">
        <v>580</v>
      </c>
      <c r="Y779" s="56">
        <f t="shared" si="160"/>
        <v>48</v>
      </c>
      <c r="Z779" s="7">
        <f t="shared" si="161"/>
        <v>79</v>
      </c>
      <c r="AA779" s="7">
        <f t="shared" si="162"/>
        <v>135</v>
      </c>
      <c r="AB779" s="7">
        <f t="shared" si="163"/>
        <v>102</v>
      </c>
      <c r="AC779" s="7">
        <f t="shared" si="164"/>
        <v>154</v>
      </c>
      <c r="AD779" s="7">
        <f t="shared" si="165"/>
        <v>203</v>
      </c>
      <c r="AI779" s="83" t="b">
        <f t="shared" si="166"/>
        <v>1</v>
      </c>
      <c r="AJ779" s="83" t="b">
        <f t="shared" si="167"/>
        <v>1</v>
      </c>
      <c r="AK779" s="83" t="b">
        <f t="shared" si="168"/>
        <v>0</v>
      </c>
      <c r="BT779" s="12"/>
      <c r="CA779" s="108"/>
    </row>
    <row r="780" spans="1:79" ht="15" hidden="1" customHeight="1" x14ac:dyDescent="0.35">
      <c r="A780" s="87">
        <v>44224</v>
      </c>
      <c r="B780" s="88" t="s">
        <v>44</v>
      </c>
      <c r="C780" s="89">
        <v>23108</v>
      </c>
      <c r="D780" s="74" t="s">
        <v>337</v>
      </c>
      <c r="E780" s="74">
        <v>223975</v>
      </c>
      <c r="F780" s="74" t="s">
        <v>479</v>
      </c>
      <c r="G780" s="74">
        <v>224003</v>
      </c>
      <c r="H780" s="74">
        <v>1</v>
      </c>
      <c r="I780" s="74" t="str">
        <f t="shared" si="159"/>
        <v>New Update</v>
      </c>
      <c r="J780" s="74"/>
      <c r="K780" s="72"/>
      <c r="L780" s="74">
        <v>306</v>
      </c>
      <c r="M780" s="74">
        <v>366</v>
      </c>
      <c r="N780" s="74">
        <v>377</v>
      </c>
      <c r="O780" s="74">
        <v>306</v>
      </c>
      <c r="P780" s="74">
        <v>366</v>
      </c>
      <c r="Q780" s="74">
        <v>377</v>
      </c>
      <c r="R780" s="1"/>
      <c r="S780" s="68">
        <v>354</v>
      </c>
      <c r="T780" s="68">
        <v>445</v>
      </c>
      <c r="U780" s="68">
        <v>512</v>
      </c>
      <c r="V780" s="68">
        <v>408</v>
      </c>
      <c r="W780" s="68">
        <v>520</v>
      </c>
      <c r="X780" s="70">
        <v>580</v>
      </c>
      <c r="Y780" s="56">
        <f t="shared" si="160"/>
        <v>48</v>
      </c>
      <c r="Z780" s="7">
        <f t="shared" si="161"/>
        <v>79</v>
      </c>
      <c r="AA780" s="7">
        <f t="shared" si="162"/>
        <v>135</v>
      </c>
      <c r="AB780" s="7">
        <f t="shared" si="163"/>
        <v>102</v>
      </c>
      <c r="AC780" s="7">
        <f t="shared" si="164"/>
        <v>154</v>
      </c>
      <c r="AD780" s="7">
        <f t="shared" si="165"/>
        <v>203</v>
      </c>
      <c r="AI780" s="83" t="b">
        <f t="shared" si="166"/>
        <v>1</v>
      </c>
      <c r="AJ780" s="83" t="b">
        <f t="shared" si="167"/>
        <v>1</v>
      </c>
      <c r="AK780" s="83" t="b">
        <f t="shared" si="168"/>
        <v>0</v>
      </c>
      <c r="BT780" s="12"/>
      <c r="CA780" s="108"/>
    </row>
    <row r="781" spans="1:79" ht="15" hidden="1" customHeight="1" x14ac:dyDescent="0.35">
      <c r="A781" s="87">
        <v>44224</v>
      </c>
      <c r="B781" s="88" t="s">
        <v>44</v>
      </c>
      <c r="C781" s="89">
        <v>23109</v>
      </c>
      <c r="D781" s="74" t="s">
        <v>337</v>
      </c>
      <c r="E781" s="74">
        <v>223976</v>
      </c>
      <c r="F781" s="74" t="s">
        <v>479</v>
      </c>
      <c r="G781" s="74">
        <v>223995</v>
      </c>
      <c r="H781" s="74">
        <v>1</v>
      </c>
      <c r="I781" s="74" t="str">
        <f t="shared" si="159"/>
        <v>New Update</v>
      </c>
      <c r="J781" s="74"/>
      <c r="K781" s="72"/>
      <c r="L781" s="74">
        <v>306</v>
      </c>
      <c r="M781" s="74">
        <v>366</v>
      </c>
      <c r="N781" s="74">
        <v>377</v>
      </c>
      <c r="O781" s="74">
        <v>306</v>
      </c>
      <c r="P781" s="74">
        <v>366</v>
      </c>
      <c r="Q781" s="74">
        <v>377</v>
      </c>
      <c r="R781" s="1"/>
      <c r="S781" s="68">
        <v>354</v>
      </c>
      <c r="T781" s="68">
        <v>445</v>
      </c>
      <c r="U781" s="68">
        <v>501</v>
      </c>
      <c r="V781" s="68">
        <v>408</v>
      </c>
      <c r="W781" s="68">
        <v>478</v>
      </c>
      <c r="X781" s="70">
        <v>501</v>
      </c>
      <c r="Y781" s="56">
        <f t="shared" si="160"/>
        <v>48</v>
      </c>
      <c r="Z781" s="7">
        <f t="shared" si="161"/>
        <v>79</v>
      </c>
      <c r="AA781" s="7">
        <f t="shared" si="162"/>
        <v>124</v>
      </c>
      <c r="AB781" s="7">
        <f t="shared" si="163"/>
        <v>102</v>
      </c>
      <c r="AC781" s="7">
        <f t="shared" si="164"/>
        <v>112</v>
      </c>
      <c r="AD781" s="7">
        <f t="shared" si="165"/>
        <v>124</v>
      </c>
      <c r="AI781" s="83" t="b">
        <f t="shared" si="166"/>
        <v>1</v>
      </c>
      <c r="AJ781" s="83" t="b">
        <f t="shared" si="167"/>
        <v>1</v>
      </c>
      <c r="AK781" s="83" t="b">
        <f t="shared" si="168"/>
        <v>0</v>
      </c>
      <c r="BT781" s="12"/>
      <c r="CA781" s="108"/>
    </row>
    <row r="782" spans="1:79" ht="15" hidden="1" customHeight="1" x14ac:dyDescent="0.35">
      <c r="A782" s="87">
        <v>44224</v>
      </c>
      <c r="B782" s="88" t="s">
        <v>44</v>
      </c>
      <c r="C782" s="89">
        <v>23109</v>
      </c>
      <c r="D782" s="74" t="s">
        <v>337</v>
      </c>
      <c r="E782" s="74">
        <v>223976</v>
      </c>
      <c r="F782" s="74" t="s">
        <v>479</v>
      </c>
      <c r="G782" s="74">
        <v>224004</v>
      </c>
      <c r="H782" s="74">
        <v>1</v>
      </c>
      <c r="I782" s="74" t="str">
        <f t="shared" si="159"/>
        <v>New Update</v>
      </c>
      <c r="J782" s="74"/>
      <c r="K782" s="72"/>
      <c r="L782" s="74">
        <v>306</v>
      </c>
      <c r="M782" s="74">
        <v>366</v>
      </c>
      <c r="N782" s="74">
        <v>377</v>
      </c>
      <c r="O782" s="74">
        <v>306</v>
      </c>
      <c r="P782" s="74">
        <v>366</v>
      </c>
      <c r="Q782" s="74">
        <v>377</v>
      </c>
      <c r="R782" s="1"/>
      <c r="S782" s="68">
        <v>354</v>
      </c>
      <c r="T782" s="68">
        <v>445</v>
      </c>
      <c r="U782" s="68">
        <v>501</v>
      </c>
      <c r="V782" s="68">
        <v>408</v>
      </c>
      <c r="W782" s="68">
        <v>478</v>
      </c>
      <c r="X782" s="70">
        <v>501</v>
      </c>
      <c r="Y782" s="56">
        <f t="shared" si="160"/>
        <v>48</v>
      </c>
      <c r="Z782" s="7">
        <f t="shared" si="161"/>
        <v>79</v>
      </c>
      <c r="AA782" s="7">
        <f t="shared" si="162"/>
        <v>124</v>
      </c>
      <c r="AB782" s="7">
        <f t="shared" si="163"/>
        <v>102</v>
      </c>
      <c r="AC782" s="7">
        <f t="shared" si="164"/>
        <v>112</v>
      </c>
      <c r="AD782" s="7">
        <f t="shared" si="165"/>
        <v>124</v>
      </c>
      <c r="AI782" s="83" t="b">
        <f t="shared" si="166"/>
        <v>1</v>
      </c>
      <c r="AJ782" s="83" t="b">
        <f t="shared" si="167"/>
        <v>1</v>
      </c>
      <c r="AK782" s="83" t="b">
        <f t="shared" si="168"/>
        <v>0</v>
      </c>
      <c r="BT782" s="12"/>
      <c r="CA782" s="108"/>
    </row>
    <row r="783" spans="1:79" ht="15" hidden="1" customHeight="1" x14ac:dyDescent="0.35">
      <c r="A783" s="87">
        <v>44183</v>
      </c>
      <c r="B783" s="88" t="s">
        <v>44</v>
      </c>
      <c r="C783" s="73">
        <v>23111</v>
      </c>
      <c r="D783" s="74" t="s">
        <v>339</v>
      </c>
      <c r="E783" s="74">
        <v>223937</v>
      </c>
      <c r="F783" s="74" t="s">
        <v>340</v>
      </c>
      <c r="G783" s="74">
        <v>314290</v>
      </c>
      <c r="H783" s="74">
        <v>1</v>
      </c>
      <c r="I783" s="74" t="str">
        <f t="shared" si="159"/>
        <v>Matches old PSSE info</v>
      </c>
      <c r="J783" s="74"/>
      <c r="K783" s="72"/>
      <c r="L783" s="74">
        <v>1296</v>
      </c>
      <c r="M783" s="74">
        <v>1428</v>
      </c>
      <c r="N783" s="74">
        <v>1600</v>
      </c>
      <c r="O783" s="74">
        <v>1476</v>
      </c>
      <c r="P783" s="74">
        <v>1552</v>
      </c>
      <c r="Q783" s="74">
        <v>1600</v>
      </c>
      <c r="R783" s="1"/>
      <c r="S783" s="5">
        <v>796</v>
      </c>
      <c r="T783" s="5">
        <v>796</v>
      </c>
      <c r="U783" s="5">
        <v>835</v>
      </c>
      <c r="V783" s="5">
        <v>796</v>
      </c>
      <c r="W783" s="5">
        <v>796</v>
      </c>
      <c r="X783" s="52">
        <v>835</v>
      </c>
      <c r="Y783" s="80">
        <f t="shared" si="160"/>
        <v>-500</v>
      </c>
      <c r="Z783" s="5">
        <f t="shared" si="161"/>
        <v>-632</v>
      </c>
      <c r="AA783" s="5">
        <f t="shared" si="162"/>
        <v>-765</v>
      </c>
      <c r="AB783" s="5">
        <f t="shared" si="163"/>
        <v>-680</v>
      </c>
      <c r="AC783" s="5">
        <f t="shared" si="164"/>
        <v>-756</v>
      </c>
      <c r="AD783" s="5">
        <f t="shared" si="165"/>
        <v>-765</v>
      </c>
      <c r="AI783" s="83" t="b">
        <f t="shared" si="166"/>
        <v>1</v>
      </c>
      <c r="AJ783" s="83" t="b">
        <f t="shared" si="167"/>
        <v>1</v>
      </c>
      <c r="AK783" s="83" t="b">
        <f t="shared" si="168"/>
        <v>0</v>
      </c>
      <c r="BT783" s="12"/>
      <c r="CA783" s="108"/>
    </row>
    <row r="784" spans="1:79" ht="15" hidden="1" customHeight="1" x14ac:dyDescent="0.35">
      <c r="A784" s="87">
        <v>44183</v>
      </c>
      <c r="B784" s="88" t="s">
        <v>44</v>
      </c>
      <c r="C784" s="73">
        <v>23122</v>
      </c>
      <c r="D784" s="74" t="s">
        <v>335</v>
      </c>
      <c r="E784" s="74">
        <v>223951</v>
      </c>
      <c r="F784" s="74" t="s">
        <v>314</v>
      </c>
      <c r="G784" s="74">
        <v>226827</v>
      </c>
      <c r="H784" s="74">
        <v>1</v>
      </c>
      <c r="I784" s="74" t="str">
        <f t="shared" si="159"/>
        <v>Matches old PSSE info</v>
      </c>
      <c r="J784" s="74"/>
      <c r="K784" s="72"/>
      <c r="L784" s="74">
        <v>608</v>
      </c>
      <c r="M784" s="74">
        <v>752</v>
      </c>
      <c r="N784" s="74">
        <v>856</v>
      </c>
      <c r="O784" s="74">
        <v>706</v>
      </c>
      <c r="P784" s="74">
        <v>852</v>
      </c>
      <c r="Q784" s="74">
        <v>980</v>
      </c>
      <c r="R784" s="1"/>
      <c r="S784" s="5">
        <v>559</v>
      </c>
      <c r="T784" s="5">
        <v>680</v>
      </c>
      <c r="U784" s="5">
        <v>782</v>
      </c>
      <c r="V784" s="5">
        <v>643</v>
      </c>
      <c r="W784" s="5">
        <v>793</v>
      </c>
      <c r="X784" s="52">
        <v>912</v>
      </c>
      <c r="Y784" s="80">
        <f t="shared" si="160"/>
        <v>-49</v>
      </c>
      <c r="Z784" s="5">
        <f t="shared" si="161"/>
        <v>-72</v>
      </c>
      <c r="AA784" s="5">
        <f t="shared" si="162"/>
        <v>-74</v>
      </c>
      <c r="AB784" s="5">
        <f t="shared" si="163"/>
        <v>-63</v>
      </c>
      <c r="AC784" s="5">
        <f t="shared" si="164"/>
        <v>-59</v>
      </c>
      <c r="AD784" s="5">
        <f t="shared" si="165"/>
        <v>-68</v>
      </c>
      <c r="AI784" s="83" t="b">
        <f t="shared" si="166"/>
        <v>1</v>
      </c>
      <c r="AJ784" s="83" t="b">
        <f t="shared" si="167"/>
        <v>1</v>
      </c>
      <c r="AK784" s="83" t="b">
        <f t="shared" si="168"/>
        <v>0</v>
      </c>
      <c r="BT784" s="12"/>
      <c r="CA784" s="108"/>
    </row>
    <row r="785" spans="1:79" ht="15" hidden="1" customHeight="1" x14ac:dyDescent="0.35">
      <c r="A785" s="87">
        <v>44183</v>
      </c>
      <c r="B785" s="88" t="s">
        <v>44</v>
      </c>
      <c r="C785" s="73">
        <v>23123</v>
      </c>
      <c r="D785" s="74" t="s">
        <v>335</v>
      </c>
      <c r="E785" s="74">
        <v>223952</v>
      </c>
      <c r="F785" s="74" t="s">
        <v>314</v>
      </c>
      <c r="G785" s="74">
        <v>226829</v>
      </c>
      <c r="H785" s="74">
        <v>1</v>
      </c>
      <c r="I785" s="74" t="str">
        <f t="shared" si="159"/>
        <v>Matches old PSSE info</v>
      </c>
      <c r="J785" s="74"/>
      <c r="K785" s="72"/>
      <c r="L785" s="74">
        <v>608</v>
      </c>
      <c r="M785" s="74">
        <v>752</v>
      </c>
      <c r="N785" s="74">
        <v>856</v>
      </c>
      <c r="O785" s="74">
        <v>706</v>
      </c>
      <c r="P785" s="74">
        <v>852</v>
      </c>
      <c r="Q785" s="74">
        <v>980</v>
      </c>
      <c r="R785" s="1"/>
      <c r="S785" s="5">
        <v>559</v>
      </c>
      <c r="T785" s="5">
        <v>680</v>
      </c>
      <c r="U785" s="5">
        <v>782</v>
      </c>
      <c r="V785" s="5">
        <v>643</v>
      </c>
      <c r="W785" s="5">
        <v>793</v>
      </c>
      <c r="X785" s="52">
        <v>912</v>
      </c>
      <c r="Y785" s="80">
        <f t="shared" si="160"/>
        <v>-49</v>
      </c>
      <c r="Z785" s="5">
        <f t="shared" si="161"/>
        <v>-72</v>
      </c>
      <c r="AA785" s="5">
        <f t="shared" si="162"/>
        <v>-74</v>
      </c>
      <c r="AB785" s="5">
        <f t="shared" si="163"/>
        <v>-63</v>
      </c>
      <c r="AC785" s="5">
        <f t="shared" si="164"/>
        <v>-59</v>
      </c>
      <c r="AD785" s="5">
        <f t="shared" si="165"/>
        <v>-68</v>
      </c>
      <c r="AI785" s="83" t="b">
        <f t="shared" si="166"/>
        <v>1</v>
      </c>
      <c r="AJ785" s="83" t="b">
        <f t="shared" si="167"/>
        <v>1</v>
      </c>
      <c r="AK785" s="83" t="b">
        <f t="shared" si="168"/>
        <v>0</v>
      </c>
      <c r="BT785" s="12"/>
      <c r="CA785" s="108"/>
    </row>
    <row r="786" spans="1:79" ht="15" hidden="1" customHeight="1" x14ac:dyDescent="0.35">
      <c r="A786" s="87">
        <v>44224</v>
      </c>
      <c r="B786" s="88" t="s">
        <v>44</v>
      </c>
      <c r="C786" s="89">
        <v>23125</v>
      </c>
      <c r="D786" s="74" t="s">
        <v>335</v>
      </c>
      <c r="E786" s="74">
        <v>223953</v>
      </c>
      <c r="F786" s="74" t="s">
        <v>314</v>
      </c>
      <c r="G786" s="74">
        <v>226830</v>
      </c>
      <c r="H786" s="74">
        <v>1</v>
      </c>
      <c r="I786" s="74" t="str">
        <f t="shared" si="159"/>
        <v>New Update</v>
      </c>
      <c r="J786" s="74"/>
      <c r="K786" s="72"/>
      <c r="L786" s="74">
        <v>608</v>
      </c>
      <c r="M786" s="74">
        <v>752</v>
      </c>
      <c r="N786" s="74">
        <v>856</v>
      </c>
      <c r="O786" s="74">
        <v>706</v>
      </c>
      <c r="P786" s="74">
        <v>852</v>
      </c>
      <c r="Q786" s="74">
        <v>980</v>
      </c>
      <c r="R786" s="1"/>
      <c r="S786" s="5">
        <v>559</v>
      </c>
      <c r="T786" s="5">
        <v>680</v>
      </c>
      <c r="U786" s="5">
        <v>782</v>
      </c>
      <c r="V786" s="5">
        <v>643</v>
      </c>
      <c r="W786" s="5">
        <v>793</v>
      </c>
      <c r="X786" s="52">
        <v>912</v>
      </c>
      <c r="Y786" s="80">
        <f t="shared" si="160"/>
        <v>-49</v>
      </c>
      <c r="Z786" s="5">
        <f t="shared" si="161"/>
        <v>-72</v>
      </c>
      <c r="AA786" s="5">
        <f t="shared" si="162"/>
        <v>-74</v>
      </c>
      <c r="AB786" s="5">
        <f t="shared" si="163"/>
        <v>-63</v>
      </c>
      <c r="AC786" s="5">
        <f t="shared" si="164"/>
        <v>-59</v>
      </c>
      <c r="AD786" s="5">
        <f t="shared" si="165"/>
        <v>-68</v>
      </c>
      <c r="AI786" s="83" t="b">
        <f t="shared" si="166"/>
        <v>1</v>
      </c>
      <c r="AJ786" s="83" t="b">
        <f t="shared" si="167"/>
        <v>1</v>
      </c>
      <c r="AK786" s="83" t="b">
        <f t="shared" si="168"/>
        <v>0</v>
      </c>
      <c r="BT786" s="12"/>
      <c r="CA786" s="108"/>
    </row>
    <row r="787" spans="1:79" ht="15" hidden="1" customHeight="1" x14ac:dyDescent="0.35">
      <c r="A787" s="87">
        <v>44183</v>
      </c>
      <c r="B787" s="88" t="s">
        <v>44</v>
      </c>
      <c r="C787" s="73">
        <v>23152</v>
      </c>
      <c r="D787" s="74" t="s">
        <v>320</v>
      </c>
      <c r="E787" s="74">
        <v>223982</v>
      </c>
      <c r="F787" s="74" t="s">
        <v>324</v>
      </c>
      <c r="G787" s="74">
        <v>224601</v>
      </c>
      <c r="H787" s="74">
        <v>1</v>
      </c>
      <c r="I787" s="74" t="str">
        <f t="shared" ref="I787:I813" si="169">IF(COUNTIF($C$225:$C$464,C787)&gt;0,IF(AND((E787=INDEX($E$225:$E$464,MATCH(C787,$C$225:$C$464,0))),(G787=INDEX($G$225:$G$464,MATCH(C787,$C$225:$C$464,0))),(H787=INDEX($H$225:$H$464,MATCH(C787,$C$225:$C$464,0)))),"Matches old PSSE info","Does not match old PSSE info"),"New Update")</f>
        <v>Matches old PSSE info</v>
      </c>
      <c r="J787" s="74"/>
      <c r="K787" s="72"/>
      <c r="L787" s="74">
        <v>559</v>
      </c>
      <c r="M787" s="74">
        <v>680</v>
      </c>
      <c r="N787" s="74">
        <v>782</v>
      </c>
      <c r="O787" s="74">
        <v>643</v>
      </c>
      <c r="P787" s="74">
        <v>776</v>
      </c>
      <c r="Q787" s="74">
        <v>800</v>
      </c>
      <c r="R787" s="1"/>
      <c r="S787" s="5">
        <v>552</v>
      </c>
      <c r="T787" s="7">
        <v>680</v>
      </c>
      <c r="U787" s="7">
        <v>782</v>
      </c>
      <c r="V787" s="5">
        <v>620</v>
      </c>
      <c r="W787" s="5">
        <v>746</v>
      </c>
      <c r="X787" s="49">
        <v>800</v>
      </c>
      <c r="Y787" s="80">
        <f t="shared" ref="Y787:Y813" si="170">S787-L787</f>
        <v>-7</v>
      </c>
      <c r="Z787" s="7">
        <f t="shared" ref="Z787:Z813" si="171">T787-M787</f>
        <v>0</v>
      </c>
      <c r="AA787" s="7">
        <f t="shared" ref="AA787:AA813" si="172">U787-N787</f>
        <v>0</v>
      </c>
      <c r="AB787" s="5">
        <f t="shared" ref="AB787:AB813" si="173">V787-O787</f>
        <v>-23</v>
      </c>
      <c r="AC787" s="5">
        <f t="shared" ref="AC787:AC813" si="174">W787-P787</f>
        <v>-30</v>
      </c>
      <c r="AD787" s="7">
        <f t="shared" ref="AD787:AD813" si="175">X787-Q787</f>
        <v>0</v>
      </c>
      <c r="AI787" s="83" t="b">
        <f t="shared" si="166"/>
        <v>1</v>
      </c>
      <c r="AJ787" s="83" t="b">
        <f t="shared" si="167"/>
        <v>1</v>
      </c>
      <c r="AK787" s="83" t="b">
        <f t="shared" si="168"/>
        <v>0</v>
      </c>
      <c r="BT787" s="12"/>
      <c r="CA787" s="108"/>
    </row>
    <row r="788" spans="1:79" ht="15" hidden="1" customHeight="1" x14ac:dyDescent="0.35">
      <c r="A788" s="87">
        <v>44183</v>
      </c>
      <c r="B788" s="88" t="s">
        <v>44</v>
      </c>
      <c r="C788" s="73">
        <v>23153</v>
      </c>
      <c r="D788" s="74" t="s">
        <v>320</v>
      </c>
      <c r="E788" s="74">
        <v>224060</v>
      </c>
      <c r="F788" s="74" t="s">
        <v>324</v>
      </c>
      <c r="G788" s="74">
        <v>224600</v>
      </c>
      <c r="H788" s="74">
        <v>1</v>
      </c>
      <c r="I788" s="74" t="str">
        <f t="shared" si="169"/>
        <v>Matches old PSSE info</v>
      </c>
      <c r="J788" s="74"/>
      <c r="K788" s="72"/>
      <c r="L788" s="74">
        <v>582</v>
      </c>
      <c r="M788" s="74">
        <v>729</v>
      </c>
      <c r="N788" s="74">
        <v>830</v>
      </c>
      <c r="O788" s="74">
        <v>686</v>
      </c>
      <c r="P788" s="74">
        <v>833</v>
      </c>
      <c r="Q788" s="74">
        <v>958</v>
      </c>
      <c r="R788" s="1"/>
      <c r="S788" s="5">
        <v>552</v>
      </c>
      <c r="T788" s="5">
        <v>680</v>
      </c>
      <c r="U788" s="5">
        <v>782</v>
      </c>
      <c r="V788" s="5">
        <v>620</v>
      </c>
      <c r="W788" s="5">
        <v>746</v>
      </c>
      <c r="X788" s="52">
        <v>857</v>
      </c>
      <c r="Y788" s="80">
        <f t="shared" si="170"/>
        <v>-30</v>
      </c>
      <c r="Z788" s="5">
        <f t="shared" si="171"/>
        <v>-49</v>
      </c>
      <c r="AA788" s="5">
        <f t="shared" si="172"/>
        <v>-48</v>
      </c>
      <c r="AB788" s="5">
        <f t="shared" si="173"/>
        <v>-66</v>
      </c>
      <c r="AC788" s="5">
        <f t="shared" si="174"/>
        <v>-87</v>
      </c>
      <c r="AD788" s="5">
        <f t="shared" si="175"/>
        <v>-101</v>
      </c>
      <c r="AI788" s="83" t="b">
        <f t="shared" si="166"/>
        <v>1</v>
      </c>
      <c r="AJ788" s="83" t="b">
        <f t="shared" si="167"/>
        <v>1</v>
      </c>
      <c r="AK788" s="83" t="b">
        <f t="shared" si="168"/>
        <v>0</v>
      </c>
      <c r="BT788" s="12"/>
      <c r="CA788" s="108"/>
    </row>
    <row r="789" spans="1:79" ht="15" hidden="1" customHeight="1" x14ac:dyDescent="0.35">
      <c r="A789" s="87">
        <v>44195</v>
      </c>
      <c r="B789" s="88" t="s">
        <v>44</v>
      </c>
      <c r="C789" s="73">
        <v>23184</v>
      </c>
      <c r="D789" s="74" t="s">
        <v>330</v>
      </c>
      <c r="E789" s="74">
        <v>224125</v>
      </c>
      <c r="F789" s="74" t="s">
        <v>325</v>
      </c>
      <c r="G789" s="74">
        <v>226706</v>
      </c>
      <c r="H789" s="74">
        <v>1</v>
      </c>
      <c r="I789" s="74" t="str">
        <f t="shared" si="169"/>
        <v>Matches old PSSE info</v>
      </c>
      <c r="J789" s="74"/>
      <c r="K789" s="72"/>
      <c r="L789" s="74">
        <v>582</v>
      </c>
      <c r="M789" s="74">
        <v>738</v>
      </c>
      <c r="N789" s="74">
        <v>830</v>
      </c>
      <c r="O789" s="74">
        <v>694</v>
      </c>
      <c r="P789" s="74">
        <v>854</v>
      </c>
      <c r="Q789" s="74">
        <v>961</v>
      </c>
      <c r="R789" s="1"/>
      <c r="S789" s="5">
        <v>559</v>
      </c>
      <c r="T789" s="5">
        <v>680</v>
      </c>
      <c r="U789" s="5">
        <v>782</v>
      </c>
      <c r="V789" s="5">
        <v>643</v>
      </c>
      <c r="W789" s="5">
        <v>793</v>
      </c>
      <c r="X789" s="52">
        <v>912</v>
      </c>
      <c r="Y789" s="80">
        <f t="shared" si="170"/>
        <v>-23</v>
      </c>
      <c r="Z789" s="5">
        <f t="shared" si="171"/>
        <v>-58</v>
      </c>
      <c r="AA789" s="5">
        <f t="shared" si="172"/>
        <v>-48</v>
      </c>
      <c r="AB789" s="5">
        <f t="shared" si="173"/>
        <v>-51</v>
      </c>
      <c r="AC789" s="5">
        <f t="shared" si="174"/>
        <v>-61</v>
      </c>
      <c r="AD789" s="5">
        <f t="shared" si="175"/>
        <v>-49</v>
      </c>
      <c r="AI789" s="83" t="b">
        <f t="shared" si="166"/>
        <v>1</v>
      </c>
      <c r="AJ789" s="83" t="b">
        <f t="shared" si="167"/>
        <v>1</v>
      </c>
      <c r="AK789" s="83" t="b">
        <f t="shared" si="168"/>
        <v>0</v>
      </c>
      <c r="BT789" s="12"/>
      <c r="CA789" s="108"/>
    </row>
    <row r="790" spans="1:79" ht="15" hidden="1" customHeight="1" x14ac:dyDescent="0.35">
      <c r="A790" s="87">
        <v>44195</v>
      </c>
      <c r="B790" s="88" t="s">
        <v>44</v>
      </c>
      <c r="C790" s="73">
        <v>23186</v>
      </c>
      <c r="D790" s="74" t="s">
        <v>330</v>
      </c>
      <c r="E790" s="74">
        <v>223990</v>
      </c>
      <c r="F790" s="74" t="s">
        <v>325</v>
      </c>
      <c r="G790" s="74">
        <v>226705</v>
      </c>
      <c r="H790" s="74">
        <v>1</v>
      </c>
      <c r="I790" s="74" t="str">
        <f t="shared" si="169"/>
        <v>Matches old PSSE info</v>
      </c>
      <c r="J790" s="74"/>
      <c r="K790" s="72"/>
      <c r="L790" s="74">
        <v>582</v>
      </c>
      <c r="M790" s="74">
        <v>738</v>
      </c>
      <c r="N790" s="74">
        <v>830</v>
      </c>
      <c r="O790" s="74">
        <v>694</v>
      </c>
      <c r="P790" s="74">
        <v>854</v>
      </c>
      <c r="Q790" s="74">
        <v>961</v>
      </c>
      <c r="R790" s="1"/>
      <c r="S790" s="5">
        <v>559</v>
      </c>
      <c r="T790" s="5">
        <v>680</v>
      </c>
      <c r="U790" s="5">
        <v>782</v>
      </c>
      <c r="V790" s="5">
        <v>643</v>
      </c>
      <c r="W790" s="5">
        <v>793</v>
      </c>
      <c r="X790" s="52">
        <v>912</v>
      </c>
      <c r="Y790" s="80">
        <f t="shared" si="170"/>
        <v>-23</v>
      </c>
      <c r="Z790" s="5">
        <f t="shared" si="171"/>
        <v>-58</v>
      </c>
      <c r="AA790" s="5">
        <f t="shared" si="172"/>
        <v>-48</v>
      </c>
      <c r="AB790" s="5">
        <f t="shared" si="173"/>
        <v>-51</v>
      </c>
      <c r="AC790" s="5">
        <f t="shared" si="174"/>
        <v>-61</v>
      </c>
      <c r="AD790" s="5">
        <f t="shared" si="175"/>
        <v>-49</v>
      </c>
      <c r="AI790" s="83" t="b">
        <f t="shared" ref="AI790:AI813" si="176">(U790/T790)&gt;=1.03</f>
        <v>1</v>
      </c>
      <c r="AJ790" s="83" t="b">
        <f t="shared" ref="AJ790:AJ813" si="177">(X790/W790)&gt;=1.03</f>
        <v>1</v>
      </c>
      <c r="AK790" s="83" t="b">
        <f t="shared" ref="AK790:AK813" si="178">OR(NOT(AI790),NOT(AJ790))</f>
        <v>0</v>
      </c>
      <c r="BT790" s="12"/>
      <c r="CA790" s="108"/>
    </row>
    <row r="791" spans="1:79" ht="15" hidden="1" customHeight="1" x14ac:dyDescent="0.35">
      <c r="A791" s="87">
        <v>44169</v>
      </c>
      <c r="B791" s="88" t="s">
        <v>44</v>
      </c>
      <c r="C791" s="73" t="s">
        <v>312</v>
      </c>
      <c r="D791" s="74" t="s">
        <v>327</v>
      </c>
      <c r="E791" s="74">
        <v>223987</v>
      </c>
      <c r="F791" s="74" t="s">
        <v>331</v>
      </c>
      <c r="G791" s="74">
        <v>227001</v>
      </c>
      <c r="H791" s="74">
        <v>1</v>
      </c>
      <c r="I791" s="74" t="str">
        <f t="shared" si="169"/>
        <v>Matches old PSSE info</v>
      </c>
      <c r="J791" s="74"/>
      <c r="K791" s="72"/>
      <c r="L791" s="74">
        <v>559</v>
      </c>
      <c r="M791" s="74">
        <v>680</v>
      </c>
      <c r="N791" s="74">
        <v>782</v>
      </c>
      <c r="O791" s="74">
        <v>643</v>
      </c>
      <c r="P791" s="74">
        <v>793</v>
      </c>
      <c r="Q791" s="74">
        <v>912</v>
      </c>
      <c r="R791" s="1"/>
      <c r="S791" s="5">
        <v>552</v>
      </c>
      <c r="T791" s="68">
        <v>706</v>
      </c>
      <c r="U791" s="68">
        <v>811</v>
      </c>
      <c r="V791" s="5">
        <v>620</v>
      </c>
      <c r="W791" s="5">
        <v>746</v>
      </c>
      <c r="X791" s="52">
        <v>857</v>
      </c>
      <c r="Y791" s="80">
        <f t="shared" si="170"/>
        <v>-7</v>
      </c>
      <c r="Z791" s="7">
        <f t="shared" si="171"/>
        <v>26</v>
      </c>
      <c r="AA791" s="7">
        <f t="shared" si="172"/>
        <v>29</v>
      </c>
      <c r="AB791" s="5">
        <f t="shared" si="173"/>
        <v>-23</v>
      </c>
      <c r="AC791" s="5">
        <f t="shared" si="174"/>
        <v>-47</v>
      </c>
      <c r="AD791" s="5">
        <f t="shared" si="175"/>
        <v>-55</v>
      </c>
      <c r="AI791" s="83" t="b">
        <f t="shared" si="176"/>
        <v>1</v>
      </c>
      <c r="AJ791" s="83" t="b">
        <f t="shared" si="177"/>
        <v>1</v>
      </c>
      <c r="AK791" s="83" t="b">
        <f t="shared" si="178"/>
        <v>0</v>
      </c>
      <c r="BT791" s="12"/>
      <c r="CA791" s="108"/>
    </row>
    <row r="792" spans="1:79" ht="15" hidden="1" customHeight="1" x14ac:dyDescent="0.35">
      <c r="A792" s="87">
        <v>44169</v>
      </c>
      <c r="B792" s="88" t="s">
        <v>44</v>
      </c>
      <c r="C792" s="73" t="s">
        <v>313</v>
      </c>
      <c r="D792" s="74" t="s">
        <v>327</v>
      </c>
      <c r="E792" s="74">
        <v>223986</v>
      </c>
      <c r="F792" s="74" t="s">
        <v>331</v>
      </c>
      <c r="G792" s="74">
        <v>227000</v>
      </c>
      <c r="H792" s="74">
        <v>1</v>
      </c>
      <c r="I792" s="74" t="str">
        <f t="shared" si="169"/>
        <v>Matches old PSSE info</v>
      </c>
      <c r="J792" s="74"/>
      <c r="K792" s="72"/>
      <c r="L792" s="74">
        <v>559</v>
      </c>
      <c r="M792" s="74">
        <v>680</v>
      </c>
      <c r="N792" s="74">
        <v>782</v>
      </c>
      <c r="O792" s="74">
        <v>643</v>
      </c>
      <c r="P792" s="74">
        <v>793</v>
      </c>
      <c r="Q792" s="74">
        <v>912</v>
      </c>
      <c r="R792" s="1"/>
      <c r="S792" s="5">
        <v>552</v>
      </c>
      <c r="T792" s="68">
        <v>706</v>
      </c>
      <c r="U792" s="68">
        <v>811</v>
      </c>
      <c r="V792" s="5">
        <v>620</v>
      </c>
      <c r="W792" s="5">
        <v>746</v>
      </c>
      <c r="X792" s="52">
        <v>857</v>
      </c>
      <c r="Y792" s="80">
        <f t="shared" si="170"/>
        <v>-7</v>
      </c>
      <c r="Z792" s="7">
        <f t="shared" si="171"/>
        <v>26</v>
      </c>
      <c r="AA792" s="7">
        <f t="shared" si="172"/>
        <v>29</v>
      </c>
      <c r="AB792" s="5">
        <f t="shared" si="173"/>
        <v>-23</v>
      </c>
      <c r="AC792" s="5">
        <f t="shared" si="174"/>
        <v>-47</v>
      </c>
      <c r="AD792" s="5">
        <f t="shared" si="175"/>
        <v>-55</v>
      </c>
      <c r="AI792" s="83" t="b">
        <f t="shared" si="176"/>
        <v>1</v>
      </c>
      <c r="AJ792" s="83" t="b">
        <f t="shared" si="177"/>
        <v>1</v>
      </c>
      <c r="AK792" s="83" t="b">
        <f t="shared" si="178"/>
        <v>0</v>
      </c>
      <c r="BT792" s="12"/>
      <c r="CA792" s="108"/>
    </row>
    <row r="793" spans="1:79" ht="15" hidden="1" customHeight="1" x14ac:dyDescent="0.35">
      <c r="A793" s="87">
        <v>44224</v>
      </c>
      <c r="B793" s="88" t="s">
        <v>44</v>
      </c>
      <c r="C793" s="89" t="s">
        <v>441</v>
      </c>
      <c r="D793" s="74" t="s">
        <v>442</v>
      </c>
      <c r="E793" s="74">
        <v>223946</v>
      </c>
      <c r="F793" s="74" t="s">
        <v>443</v>
      </c>
      <c r="G793" s="74">
        <v>223949</v>
      </c>
      <c r="H793" s="74">
        <v>1</v>
      </c>
      <c r="I793" s="74" t="str">
        <f t="shared" si="169"/>
        <v>New Update</v>
      </c>
      <c r="J793" s="74"/>
      <c r="K793" s="72"/>
      <c r="L793" s="74">
        <v>225</v>
      </c>
      <c r="M793" s="74">
        <v>242</v>
      </c>
      <c r="N793" s="74">
        <v>293</v>
      </c>
      <c r="O793" s="74">
        <v>250</v>
      </c>
      <c r="P793" s="74">
        <v>252</v>
      </c>
      <c r="Q793" s="74">
        <v>293</v>
      </c>
      <c r="R793" s="1"/>
      <c r="S793" s="7">
        <v>225</v>
      </c>
      <c r="T793" s="5">
        <v>239</v>
      </c>
      <c r="U793" s="5">
        <v>250</v>
      </c>
      <c r="V793" s="5">
        <v>239</v>
      </c>
      <c r="W793" s="5">
        <v>239</v>
      </c>
      <c r="X793" s="52">
        <v>250</v>
      </c>
      <c r="Y793" s="56">
        <f t="shared" si="170"/>
        <v>0</v>
      </c>
      <c r="Z793" s="5">
        <f t="shared" si="171"/>
        <v>-3</v>
      </c>
      <c r="AA793" s="5">
        <f t="shared" si="172"/>
        <v>-43</v>
      </c>
      <c r="AB793" s="5">
        <f t="shared" si="173"/>
        <v>-11</v>
      </c>
      <c r="AC793" s="5">
        <f t="shared" si="174"/>
        <v>-13</v>
      </c>
      <c r="AD793" s="5">
        <f t="shared" si="175"/>
        <v>-43</v>
      </c>
      <c r="AI793" s="83" t="b">
        <f t="shared" si="176"/>
        <v>1</v>
      </c>
      <c r="AJ793" s="83" t="b">
        <f t="shared" si="177"/>
        <v>1</v>
      </c>
      <c r="AK793" s="83" t="b">
        <f t="shared" si="178"/>
        <v>0</v>
      </c>
      <c r="BT793" s="12"/>
      <c r="CA793" s="108"/>
    </row>
    <row r="794" spans="1:79" ht="15" hidden="1" customHeight="1" x14ac:dyDescent="0.35">
      <c r="A794" s="87">
        <v>44224</v>
      </c>
      <c r="B794" s="88" t="s">
        <v>44</v>
      </c>
      <c r="C794" s="89" t="s">
        <v>444</v>
      </c>
      <c r="D794" s="74" t="s">
        <v>445</v>
      </c>
      <c r="E794" s="74">
        <v>223945</v>
      </c>
      <c r="F794" s="74" t="s">
        <v>443</v>
      </c>
      <c r="G794" s="74">
        <v>223949</v>
      </c>
      <c r="H794" s="74">
        <v>1</v>
      </c>
      <c r="I794" s="74" t="str">
        <f t="shared" si="169"/>
        <v>New Update</v>
      </c>
      <c r="J794" s="74"/>
      <c r="K794" s="72"/>
      <c r="L794" s="74">
        <v>195</v>
      </c>
      <c r="M794" s="74">
        <v>219</v>
      </c>
      <c r="N794" s="74">
        <v>262</v>
      </c>
      <c r="O794" s="74">
        <v>225</v>
      </c>
      <c r="P794" s="74">
        <v>225</v>
      </c>
      <c r="Q794" s="74">
        <v>262</v>
      </c>
      <c r="R794" s="1"/>
      <c r="S794" s="7">
        <v>195</v>
      </c>
      <c r="T794" s="68">
        <v>225</v>
      </c>
      <c r="U794" s="5">
        <v>258</v>
      </c>
      <c r="V794" s="7">
        <v>225</v>
      </c>
      <c r="W794" s="7">
        <v>225</v>
      </c>
      <c r="X794" s="52">
        <v>258</v>
      </c>
      <c r="Y794" s="56">
        <f t="shared" si="170"/>
        <v>0</v>
      </c>
      <c r="Z794" s="7">
        <f t="shared" si="171"/>
        <v>6</v>
      </c>
      <c r="AA794" s="5">
        <f t="shared" si="172"/>
        <v>-4</v>
      </c>
      <c r="AB794" s="7">
        <f t="shared" si="173"/>
        <v>0</v>
      </c>
      <c r="AC794" s="7">
        <f t="shared" si="174"/>
        <v>0</v>
      </c>
      <c r="AD794" s="5">
        <f t="shared" si="175"/>
        <v>-4</v>
      </c>
      <c r="AI794" s="83" t="b">
        <f t="shared" si="176"/>
        <v>1</v>
      </c>
      <c r="AJ794" s="83" t="b">
        <f t="shared" si="177"/>
        <v>1</v>
      </c>
      <c r="AK794" s="83" t="b">
        <f t="shared" si="178"/>
        <v>0</v>
      </c>
      <c r="BT794" s="12"/>
      <c r="CA794" s="108"/>
    </row>
    <row r="795" spans="1:79" ht="15" hidden="1" customHeight="1" x14ac:dyDescent="0.35">
      <c r="A795" s="87">
        <v>44224</v>
      </c>
      <c r="B795" s="88" t="s">
        <v>44</v>
      </c>
      <c r="C795" s="89" t="s">
        <v>446</v>
      </c>
      <c r="D795" s="74" t="s">
        <v>447</v>
      </c>
      <c r="E795" s="74">
        <v>223947</v>
      </c>
      <c r="F795" s="74" t="s">
        <v>443</v>
      </c>
      <c r="G795" s="74">
        <v>223949</v>
      </c>
      <c r="H795" s="74">
        <v>1</v>
      </c>
      <c r="I795" s="74" t="str">
        <f t="shared" si="169"/>
        <v>New Update</v>
      </c>
      <c r="J795" s="74"/>
      <c r="K795" s="72"/>
      <c r="L795" s="74">
        <v>195</v>
      </c>
      <c r="M795" s="74">
        <v>219</v>
      </c>
      <c r="N795" s="74">
        <v>262</v>
      </c>
      <c r="O795" s="74">
        <v>225</v>
      </c>
      <c r="P795" s="74">
        <v>225</v>
      </c>
      <c r="Q795" s="74">
        <v>262</v>
      </c>
      <c r="R795" s="1"/>
      <c r="S795" s="7">
        <v>195</v>
      </c>
      <c r="T795" s="68">
        <v>225</v>
      </c>
      <c r="U795" s="5">
        <v>258</v>
      </c>
      <c r="V795" s="7">
        <v>225</v>
      </c>
      <c r="W795" s="7">
        <v>225</v>
      </c>
      <c r="X795" s="52">
        <v>258</v>
      </c>
      <c r="Y795" s="56">
        <f t="shared" si="170"/>
        <v>0</v>
      </c>
      <c r="Z795" s="7">
        <f t="shared" si="171"/>
        <v>6</v>
      </c>
      <c r="AA795" s="5">
        <f t="shared" si="172"/>
        <v>-4</v>
      </c>
      <c r="AB795" s="7">
        <f t="shared" si="173"/>
        <v>0</v>
      </c>
      <c r="AC795" s="7">
        <f t="shared" si="174"/>
        <v>0</v>
      </c>
      <c r="AD795" s="5">
        <f t="shared" si="175"/>
        <v>-4</v>
      </c>
      <c r="AI795" s="83" t="b">
        <f t="shared" si="176"/>
        <v>1</v>
      </c>
      <c r="AJ795" s="83" t="b">
        <f t="shared" si="177"/>
        <v>1</v>
      </c>
      <c r="AK795" s="83" t="b">
        <f t="shared" si="178"/>
        <v>0</v>
      </c>
      <c r="BT795" s="12"/>
      <c r="CA795" s="108"/>
    </row>
    <row r="796" spans="1:79" ht="15" hidden="1" customHeight="1" x14ac:dyDescent="0.35">
      <c r="A796" s="87">
        <v>44224</v>
      </c>
      <c r="B796" s="88" t="s">
        <v>44</v>
      </c>
      <c r="C796" s="89" t="s">
        <v>448</v>
      </c>
      <c r="D796" s="74" t="s">
        <v>449</v>
      </c>
      <c r="E796" s="74">
        <v>223944</v>
      </c>
      <c r="F796" s="74" t="s">
        <v>443</v>
      </c>
      <c r="G796" s="74">
        <v>223949</v>
      </c>
      <c r="H796" s="74">
        <v>1</v>
      </c>
      <c r="I796" s="74" t="str">
        <f t="shared" si="169"/>
        <v>New Update</v>
      </c>
      <c r="J796" s="74"/>
      <c r="K796" s="72"/>
      <c r="L796" s="74">
        <v>207</v>
      </c>
      <c r="M796" s="74">
        <v>225</v>
      </c>
      <c r="N796" s="74">
        <v>292</v>
      </c>
      <c r="O796" s="74">
        <v>230</v>
      </c>
      <c r="P796" s="74">
        <v>249</v>
      </c>
      <c r="Q796" s="74">
        <v>293</v>
      </c>
      <c r="R796" s="1"/>
      <c r="S796" s="7">
        <v>207</v>
      </c>
      <c r="T796" s="68">
        <v>243</v>
      </c>
      <c r="U796" s="5">
        <v>280</v>
      </c>
      <c r="V796" s="7">
        <v>230</v>
      </c>
      <c r="W796" s="68">
        <v>252</v>
      </c>
      <c r="X796" s="52">
        <v>289</v>
      </c>
      <c r="Y796" s="56">
        <f t="shared" si="170"/>
        <v>0</v>
      </c>
      <c r="Z796" s="7">
        <f t="shared" si="171"/>
        <v>18</v>
      </c>
      <c r="AA796" s="5">
        <f t="shared" si="172"/>
        <v>-12</v>
      </c>
      <c r="AB796" s="7">
        <f t="shared" si="173"/>
        <v>0</v>
      </c>
      <c r="AC796" s="7">
        <f t="shared" si="174"/>
        <v>3</v>
      </c>
      <c r="AD796" s="5">
        <f t="shared" si="175"/>
        <v>-4</v>
      </c>
      <c r="AI796" s="83" t="b">
        <f t="shared" si="176"/>
        <v>1</v>
      </c>
      <c r="AJ796" s="83" t="b">
        <f t="shared" si="177"/>
        <v>1</v>
      </c>
      <c r="AK796" s="83" t="b">
        <f t="shared" si="178"/>
        <v>0</v>
      </c>
      <c r="BT796" s="12"/>
      <c r="CA796" s="108"/>
    </row>
    <row r="797" spans="1:79" ht="15" hidden="1" customHeight="1" x14ac:dyDescent="0.35">
      <c r="A797" s="87">
        <v>44224</v>
      </c>
      <c r="B797" s="88" t="s">
        <v>44</v>
      </c>
      <c r="C797" s="89" t="s">
        <v>456</v>
      </c>
      <c r="D797" s="74" t="s">
        <v>457</v>
      </c>
      <c r="E797" s="74">
        <v>224021</v>
      </c>
      <c r="F797" s="74" t="s">
        <v>458</v>
      </c>
      <c r="G797" s="74">
        <v>224103</v>
      </c>
      <c r="H797" s="74">
        <v>1</v>
      </c>
      <c r="I797" s="74" t="str">
        <f t="shared" si="169"/>
        <v>New Update</v>
      </c>
      <c r="J797" s="74"/>
      <c r="K797" s="72"/>
      <c r="L797" s="74">
        <v>279</v>
      </c>
      <c r="M797" s="74">
        <v>336</v>
      </c>
      <c r="N797" s="74">
        <v>391</v>
      </c>
      <c r="O797" s="74">
        <v>321</v>
      </c>
      <c r="P797" s="74">
        <v>336</v>
      </c>
      <c r="Q797" s="74">
        <v>392</v>
      </c>
      <c r="R797" s="1"/>
      <c r="S797" s="7">
        <v>279</v>
      </c>
      <c r="T797" s="7">
        <v>336</v>
      </c>
      <c r="U797" s="5">
        <v>386</v>
      </c>
      <c r="V797" s="7">
        <v>321</v>
      </c>
      <c r="W797" s="7">
        <v>336</v>
      </c>
      <c r="X797" s="52">
        <v>386</v>
      </c>
      <c r="Y797" s="56">
        <f t="shared" si="170"/>
        <v>0</v>
      </c>
      <c r="Z797" s="7">
        <f t="shared" si="171"/>
        <v>0</v>
      </c>
      <c r="AA797" s="5">
        <f t="shared" si="172"/>
        <v>-5</v>
      </c>
      <c r="AB797" s="7">
        <f t="shared" si="173"/>
        <v>0</v>
      </c>
      <c r="AC797" s="7">
        <f t="shared" si="174"/>
        <v>0</v>
      </c>
      <c r="AD797" s="5">
        <f t="shared" si="175"/>
        <v>-6</v>
      </c>
      <c r="AI797" s="83" t="b">
        <f t="shared" si="176"/>
        <v>1</v>
      </c>
      <c r="AJ797" s="83" t="b">
        <f t="shared" si="177"/>
        <v>1</v>
      </c>
      <c r="AK797" s="83" t="b">
        <f t="shared" si="178"/>
        <v>0</v>
      </c>
      <c r="BT797" s="12"/>
      <c r="CA797" s="108"/>
    </row>
    <row r="798" spans="1:79" ht="15" hidden="1" customHeight="1" x14ac:dyDescent="0.35">
      <c r="A798" s="87">
        <v>44224</v>
      </c>
      <c r="B798" s="88" t="s">
        <v>44</v>
      </c>
      <c r="C798" s="89" t="s">
        <v>459</v>
      </c>
      <c r="D798" s="74" t="s">
        <v>457</v>
      </c>
      <c r="E798" s="74">
        <v>224021</v>
      </c>
      <c r="F798" s="74" t="s">
        <v>460</v>
      </c>
      <c r="G798" s="74">
        <v>224102</v>
      </c>
      <c r="H798" s="74">
        <v>1</v>
      </c>
      <c r="I798" s="74" t="str">
        <f t="shared" si="169"/>
        <v>New Update</v>
      </c>
      <c r="J798" s="74"/>
      <c r="K798" s="72"/>
      <c r="L798" s="74">
        <v>279</v>
      </c>
      <c r="M798" s="74">
        <v>328</v>
      </c>
      <c r="N798" s="74">
        <v>391</v>
      </c>
      <c r="O798" s="74">
        <v>321</v>
      </c>
      <c r="P798" s="74">
        <v>336</v>
      </c>
      <c r="Q798" s="74">
        <v>400</v>
      </c>
      <c r="R798" s="1"/>
      <c r="S798" s="7">
        <v>279</v>
      </c>
      <c r="T798" s="68">
        <v>336</v>
      </c>
      <c r="U798" s="5">
        <v>386</v>
      </c>
      <c r="V798" s="7">
        <v>321</v>
      </c>
      <c r="W798" s="7">
        <v>336</v>
      </c>
      <c r="X798" s="52">
        <v>386</v>
      </c>
      <c r="Y798" s="56">
        <f t="shared" si="170"/>
        <v>0</v>
      </c>
      <c r="Z798" s="7">
        <f t="shared" si="171"/>
        <v>8</v>
      </c>
      <c r="AA798" s="5">
        <f t="shared" si="172"/>
        <v>-5</v>
      </c>
      <c r="AB798" s="7">
        <f t="shared" si="173"/>
        <v>0</v>
      </c>
      <c r="AC798" s="7">
        <f t="shared" si="174"/>
        <v>0</v>
      </c>
      <c r="AD798" s="5">
        <f t="shared" si="175"/>
        <v>-14</v>
      </c>
      <c r="AI798" s="83" t="b">
        <f t="shared" si="176"/>
        <v>1</v>
      </c>
      <c r="AJ798" s="83" t="b">
        <f t="shared" si="177"/>
        <v>1</v>
      </c>
      <c r="AK798" s="83" t="b">
        <f t="shared" si="178"/>
        <v>0</v>
      </c>
      <c r="BT798" s="12"/>
      <c r="CA798" s="108"/>
    </row>
    <row r="799" spans="1:79" ht="15" hidden="1" customHeight="1" x14ac:dyDescent="0.35">
      <c r="A799" s="87">
        <v>44224</v>
      </c>
      <c r="B799" s="88" t="s">
        <v>44</v>
      </c>
      <c r="C799" s="89" t="s">
        <v>461</v>
      </c>
      <c r="D799" s="74" t="s">
        <v>61</v>
      </c>
      <c r="E799" s="74">
        <v>223979</v>
      </c>
      <c r="F799" s="74" t="s">
        <v>462</v>
      </c>
      <c r="G799" s="74">
        <v>223981</v>
      </c>
      <c r="H799" s="74">
        <v>1</v>
      </c>
      <c r="I799" s="74" t="str">
        <f t="shared" si="169"/>
        <v>New Update</v>
      </c>
      <c r="J799" s="74"/>
      <c r="K799" s="72"/>
      <c r="L799" s="74">
        <v>279</v>
      </c>
      <c r="M799" s="74">
        <v>328</v>
      </c>
      <c r="N799" s="74">
        <v>380</v>
      </c>
      <c r="O799" s="74">
        <v>321</v>
      </c>
      <c r="P799" s="74">
        <v>336</v>
      </c>
      <c r="Q799" s="74">
        <v>380</v>
      </c>
      <c r="R799" s="1"/>
      <c r="S799" s="5">
        <v>239</v>
      </c>
      <c r="T799" s="5">
        <v>239</v>
      </c>
      <c r="U799" s="5">
        <v>250</v>
      </c>
      <c r="V799" s="5">
        <v>239</v>
      </c>
      <c r="W799" s="5">
        <v>239</v>
      </c>
      <c r="X799" s="52">
        <v>250</v>
      </c>
      <c r="Y799" s="80">
        <f t="shared" si="170"/>
        <v>-40</v>
      </c>
      <c r="Z799" s="5">
        <f t="shared" si="171"/>
        <v>-89</v>
      </c>
      <c r="AA799" s="5">
        <f t="shared" si="172"/>
        <v>-130</v>
      </c>
      <c r="AB799" s="5">
        <f t="shared" si="173"/>
        <v>-82</v>
      </c>
      <c r="AC799" s="5">
        <f t="shared" si="174"/>
        <v>-97</v>
      </c>
      <c r="AD799" s="5">
        <f t="shared" si="175"/>
        <v>-130</v>
      </c>
      <c r="AI799" s="83" t="b">
        <f t="shared" si="176"/>
        <v>1</v>
      </c>
      <c r="AJ799" s="83" t="b">
        <f t="shared" si="177"/>
        <v>1</v>
      </c>
      <c r="AK799" s="83" t="b">
        <f t="shared" si="178"/>
        <v>0</v>
      </c>
      <c r="BT799" s="12"/>
      <c r="CA799" s="108"/>
    </row>
    <row r="800" spans="1:79" ht="15" hidden="1" customHeight="1" x14ac:dyDescent="0.35">
      <c r="A800" s="87">
        <v>44224</v>
      </c>
      <c r="B800" s="88" t="s">
        <v>44</v>
      </c>
      <c r="C800" s="89" t="s">
        <v>463</v>
      </c>
      <c r="D800" s="74" t="s">
        <v>134</v>
      </c>
      <c r="E800" s="74">
        <v>223980</v>
      </c>
      <c r="F800" s="74" t="s">
        <v>462</v>
      </c>
      <c r="G800" s="74">
        <v>223981</v>
      </c>
      <c r="H800" s="74">
        <v>1</v>
      </c>
      <c r="I800" s="74" t="str">
        <f t="shared" si="169"/>
        <v>New Update</v>
      </c>
      <c r="J800" s="74"/>
      <c r="K800" s="72"/>
      <c r="L800" s="74">
        <v>279</v>
      </c>
      <c r="M800" s="74">
        <v>328</v>
      </c>
      <c r="N800" s="74">
        <v>391</v>
      </c>
      <c r="O800" s="74">
        <v>321</v>
      </c>
      <c r="P800" s="74">
        <v>336</v>
      </c>
      <c r="Q800" s="74">
        <v>425</v>
      </c>
      <c r="R800" s="1"/>
      <c r="S800" s="5">
        <v>138</v>
      </c>
      <c r="T800" s="5">
        <v>138</v>
      </c>
      <c r="U800" s="5">
        <v>144</v>
      </c>
      <c r="V800" s="5">
        <v>138</v>
      </c>
      <c r="W800" s="5">
        <v>138</v>
      </c>
      <c r="X800" s="52">
        <v>144</v>
      </c>
      <c r="Y800" s="80">
        <f t="shared" si="170"/>
        <v>-141</v>
      </c>
      <c r="Z800" s="5">
        <f t="shared" si="171"/>
        <v>-190</v>
      </c>
      <c r="AA800" s="5">
        <f t="shared" si="172"/>
        <v>-247</v>
      </c>
      <c r="AB800" s="5">
        <f t="shared" si="173"/>
        <v>-183</v>
      </c>
      <c r="AC800" s="5">
        <f t="shared" si="174"/>
        <v>-198</v>
      </c>
      <c r="AD800" s="5">
        <f t="shared" si="175"/>
        <v>-281</v>
      </c>
      <c r="AI800" s="83" t="b">
        <f t="shared" si="176"/>
        <v>1</v>
      </c>
      <c r="AJ800" s="83" t="b">
        <f t="shared" si="177"/>
        <v>1</v>
      </c>
      <c r="AK800" s="83" t="b">
        <f t="shared" si="178"/>
        <v>0</v>
      </c>
      <c r="BT800" s="12"/>
      <c r="CA800" s="108"/>
    </row>
    <row r="801" spans="1:79" ht="15" hidden="1" customHeight="1" x14ac:dyDescent="0.35">
      <c r="A801" s="87">
        <v>44224</v>
      </c>
      <c r="B801" s="88" t="s">
        <v>44</v>
      </c>
      <c r="C801" s="89" t="s">
        <v>431</v>
      </c>
      <c r="D801" s="74" t="s">
        <v>62</v>
      </c>
      <c r="E801" s="74">
        <v>200003</v>
      </c>
      <c r="F801" s="74" t="s">
        <v>432</v>
      </c>
      <c r="G801" s="74">
        <v>223960</v>
      </c>
      <c r="H801" s="74">
        <v>1</v>
      </c>
      <c r="I801" s="74" t="str">
        <f t="shared" si="169"/>
        <v>New Update</v>
      </c>
      <c r="J801" s="74"/>
      <c r="K801" s="72"/>
      <c r="L801" s="74">
        <v>1296</v>
      </c>
      <c r="M801" s="74">
        <v>1428</v>
      </c>
      <c r="N801" s="74">
        <v>1692</v>
      </c>
      <c r="O801" s="74">
        <v>1476</v>
      </c>
      <c r="P801" s="74">
        <v>1498</v>
      </c>
      <c r="Q801" s="74">
        <v>1884</v>
      </c>
      <c r="R801" s="1"/>
      <c r="S801" s="5">
        <v>1261</v>
      </c>
      <c r="T801" s="7">
        <v>1428</v>
      </c>
      <c r="U801" s="7">
        <v>1692</v>
      </c>
      <c r="V801" s="5">
        <v>1412</v>
      </c>
      <c r="W801" s="7">
        <v>1498</v>
      </c>
      <c r="X801" s="52">
        <v>1723</v>
      </c>
      <c r="Y801" s="80">
        <f t="shared" si="170"/>
        <v>-35</v>
      </c>
      <c r="Z801" s="7">
        <f t="shared" si="171"/>
        <v>0</v>
      </c>
      <c r="AA801" s="7">
        <f t="shared" si="172"/>
        <v>0</v>
      </c>
      <c r="AB801" s="5">
        <f t="shared" si="173"/>
        <v>-64</v>
      </c>
      <c r="AC801" s="7">
        <f t="shared" si="174"/>
        <v>0</v>
      </c>
      <c r="AD801" s="5">
        <f t="shared" si="175"/>
        <v>-161</v>
      </c>
      <c r="AI801" s="83" t="b">
        <f t="shared" si="176"/>
        <v>1</v>
      </c>
      <c r="AJ801" s="83" t="b">
        <f t="shared" si="177"/>
        <v>1</v>
      </c>
      <c r="AK801" s="83" t="b">
        <f t="shared" si="178"/>
        <v>0</v>
      </c>
      <c r="BT801" s="12"/>
      <c r="CA801" s="108"/>
    </row>
    <row r="802" spans="1:79" ht="15" hidden="1" customHeight="1" x14ac:dyDescent="0.35">
      <c r="A802" s="87">
        <v>44224</v>
      </c>
      <c r="B802" s="88" t="s">
        <v>44</v>
      </c>
      <c r="C802" s="89" t="s">
        <v>433</v>
      </c>
      <c r="D802" s="74" t="s">
        <v>62</v>
      </c>
      <c r="E802" s="74">
        <v>200003</v>
      </c>
      <c r="F802" s="74" t="s">
        <v>434</v>
      </c>
      <c r="G802" s="74">
        <v>224058</v>
      </c>
      <c r="H802" s="74">
        <v>1</v>
      </c>
      <c r="I802" s="74" t="str">
        <f t="shared" si="169"/>
        <v>New Update</v>
      </c>
      <c r="J802" s="74"/>
      <c r="K802" s="72"/>
      <c r="L802" s="74">
        <v>1296</v>
      </c>
      <c r="M802" s="74">
        <v>1391</v>
      </c>
      <c r="N802" s="74">
        <v>1692</v>
      </c>
      <c r="O802" s="74">
        <v>1474</v>
      </c>
      <c r="P802" s="74">
        <v>1500</v>
      </c>
      <c r="Q802" s="74">
        <v>1884</v>
      </c>
      <c r="R802" s="1"/>
      <c r="S802" s="5">
        <v>1261</v>
      </c>
      <c r="T802" s="68">
        <v>1428</v>
      </c>
      <c r="U802" s="7">
        <v>1692</v>
      </c>
      <c r="V802" s="5">
        <v>1412</v>
      </c>
      <c r="W802" s="5">
        <v>1498</v>
      </c>
      <c r="X802" s="52">
        <v>1723</v>
      </c>
      <c r="Y802" s="80">
        <f t="shared" si="170"/>
        <v>-35</v>
      </c>
      <c r="Z802" s="7">
        <f t="shared" si="171"/>
        <v>37</v>
      </c>
      <c r="AA802" s="7">
        <f t="shared" si="172"/>
        <v>0</v>
      </c>
      <c r="AB802" s="5">
        <f t="shared" si="173"/>
        <v>-62</v>
      </c>
      <c r="AC802" s="5">
        <f t="shared" si="174"/>
        <v>-2</v>
      </c>
      <c r="AD802" s="5">
        <f t="shared" si="175"/>
        <v>-161</v>
      </c>
      <c r="AI802" s="83" t="b">
        <f t="shared" si="176"/>
        <v>1</v>
      </c>
      <c r="AJ802" s="83" t="b">
        <f t="shared" si="177"/>
        <v>1</v>
      </c>
      <c r="AK802" s="83" t="b">
        <f t="shared" si="178"/>
        <v>0</v>
      </c>
      <c r="BT802" s="12"/>
      <c r="CA802" s="108"/>
    </row>
    <row r="803" spans="1:79" ht="15" hidden="1" customHeight="1" x14ac:dyDescent="0.35">
      <c r="A803" s="87">
        <v>44224</v>
      </c>
      <c r="B803" s="88" t="s">
        <v>44</v>
      </c>
      <c r="C803" s="89" t="s">
        <v>435</v>
      </c>
      <c r="D803" s="74" t="s">
        <v>436</v>
      </c>
      <c r="E803" s="74">
        <v>200019</v>
      </c>
      <c r="F803" s="74" t="s">
        <v>75</v>
      </c>
      <c r="G803" s="74">
        <v>223994</v>
      </c>
      <c r="H803" s="74">
        <v>1</v>
      </c>
      <c r="I803" s="74" t="str">
        <f t="shared" si="169"/>
        <v>New Update</v>
      </c>
      <c r="J803" s="74"/>
      <c r="K803" s="72"/>
      <c r="L803" s="74">
        <v>1170</v>
      </c>
      <c r="M803" s="74">
        <v>1340</v>
      </c>
      <c r="N803" s="74">
        <v>1450</v>
      </c>
      <c r="O803" s="74">
        <v>1380</v>
      </c>
      <c r="P803" s="74">
        <v>1540</v>
      </c>
      <c r="Q803" s="74">
        <v>1587</v>
      </c>
      <c r="R803" s="1"/>
      <c r="S803" s="7">
        <v>1170</v>
      </c>
      <c r="T803" s="5">
        <v>1195</v>
      </c>
      <c r="U803" s="5">
        <v>1254</v>
      </c>
      <c r="V803" s="5">
        <v>1195</v>
      </c>
      <c r="W803" s="5">
        <v>1195</v>
      </c>
      <c r="X803" s="52">
        <v>1254</v>
      </c>
      <c r="Y803" s="56">
        <f t="shared" si="170"/>
        <v>0</v>
      </c>
      <c r="Z803" s="5">
        <f t="shared" si="171"/>
        <v>-145</v>
      </c>
      <c r="AA803" s="5">
        <f t="shared" si="172"/>
        <v>-196</v>
      </c>
      <c r="AB803" s="5">
        <f t="shared" si="173"/>
        <v>-185</v>
      </c>
      <c r="AC803" s="5">
        <f t="shared" si="174"/>
        <v>-345</v>
      </c>
      <c r="AD803" s="5">
        <f t="shared" si="175"/>
        <v>-333</v>
      </c>
      <c r="AI803" s="83" t="b">
        <f t="shared" si="176"/>
        <v>1</v>
      </c>
      <c r="AJ803" s="83" t="b">
        <f t="shared" si="177"/>
        <v>1</v>
      </c>
      <c r="AK803" s="83" t="b">
        <f t="shared" si="178"/>
        <v>0</v>
      </c>
      <c r="BT803" s="12"/>
      <c r="CA803" s="108"/>
    </row>
    <row r="804" spans="1:79" ht="15" hidden="1" customHeight="1" x14ac:dyDescent="0.35">
      <c r="A804" s="87">
        <v>44224</v>
      </c>
      <c r="B804" s="88" t="s">
        <v>44</v>
      </c>
      <c r="C804" s="89" t="s">
        <v>437</v>
      </c>
      <c r="D804" s="74" t="s">
        <v>436</v>
      </c>
      <c r="E804" s="74">
        <v>200019</v>
      </c>
      <c r="F804" s="74" t="s">
        <v>75</v>
      </c>
      <c r="G804" s="74">
        <v>223994</v>
      </c>
      <c r="H804" s="74">
        <v>3</v>
      </c>
      <c r="I804" s="74" t="str">
        <f t="shared" si="169"/>
        <v>New Update</v>
      </c>
      <c r="J804" s="74"/>
      <c r="K804" s="72"/>
      <c r="L804" s="74">
        <v>1266</v>
      </c>
      <c r="M804" s="74">
        <v>1414</v>
      </c>
      <c r="N804" s="74">
        <v>1600</v>
      </c>
      <c r="O804" s="74">
        <v>1445</v>
      </c>
      <c r="P804" s="74">
        <v>1498</v>
      </c>
      <c r="Q804" s="74">
        <v>1600</v>
      </c>
      <c r="R804" s="1"/>
      <c r="S804" s="5">
        <v>1261</v>
      </c>
      <c r="T804" s="68">
        <v>1428</v>
      </c>
      <c r="U804" s="7">
        <v>1600</v>
      </c>
      <c r="V804" s="5">
        <v>1412</v>
      </c>
      <c r="W804" s="7">
        <v>1498</v>
      </c>
      <c r="X804" s="49">
        <v>1600</v>
      </c>
      <c r="Y804" s="80">
        <f t="shared" si="170"/>
        <v>-5</v>
      </c>
      <c r="Z804" s="7">
        <f t="shared" si="171"/>
        <v>14</v>
      </c>
      <c r="AA804" s="7">
        <f t="shared" si="172"/>
        <v>0</v>
      </c>
      <c r="AB804" s="5">
        <f t="shared" si="173"/>
        <v>-33</v>
      </c>
      <c r="AC804" s="7">
        <f t="shared" si="174"/>
        <v>0</v>
      </c>
      <c r="AD804" s="7">
        <f t="shared" si="175"/>
        <v>0</v>
      </c>
      <c r="AI804" s="83" t="b">
        <f t="shared" si="176"/>
        <v>1</v>
      </c>
      <c r="AJ804" s="83" t="b">
        <f t="shared" si="177"/>
        <v>1</v>
      </c>
      <c r="AK804" s="83" t="b">
        <f t="shared" si="178"/>
        <v>0</v>
      </c>
      <c r="BT804" s="12"/>
      <c r="CA804" s="108"/>
    </row>
    <row r="805" spans="1:79" ht="15" hidden="1" customHeight="1" x14ac:dyDescent="0.35">
      <c r="A805" s="87">
        <v>44224</v>
      </c>
      <c r="B805" s="88" t="s">
        <v>44</v>
      </c>
      <c r="C805" s="89" t="s">
        <v>438</v>
      </c>
      <c r="D805" s="74" t="s">
        <v>436</v>
      </c>
      <c r="E805" s="74">
        <v>200019</v>
      </c>
      <c r="F805" s="74" t="s">
        <v>75</v>
      </c>
      <c r="G805" s="74">
        <v>223994</v>
      </c>
      <c r="H805" s="74">
        <v>2</v>
      </c>
      <c r="I805" s="74" t="str">
        <f t="shared" si="169"/>
        <v>New Update</v>
      </c>
      <c r="J805" s="74"/>
      <c r="K805" s="72"/>
      <c r="L805" s="74">
        <v>1271</v>
      </c>
      <c r="M805" s="74">
        <v>1416</v>
      </c>
      <c r="N805" s="74">
        <v>1600</v>
      </c>
      <c r="O805" s="74">
        <v>1452</v>
      </c>
      <c r="P805" s="74">
        <v>1498</v>
      </c>
      <c r="Q805" s="74">
        <v>1600</v>
      </c>
      <c r="R805" s="1"/>
      <c r="S805" s="5">
        <v>1261</v>
      </c>
      <c r="T805" s="68">
        <v>1428</v>
      </c>
      <c r="U805" s="7">
        <v>1600</v>
      </c>
      <c r="V805" s="5">
        <v>1412</v>
      </c>
      <c r="W805" s="7">
        <v>1498</v>
      </c>
      <c r="X805" s="49">
        <v>1600</v>
      </c>
      <c r="Y805" s="80">
        <f t="shared" si="170"/>
        <v>-10</v>
      </c>
      <c r="Z805" s="7">
        <f t="shared" si="171"/>
        <v>12</v>
      </c>
      <c r="AA805" s="7">
        <f t="shared" si="172"/>
        <v>0</v>
      </c>
      <c r="AB805" s="5">
        <f t="shared" si="173"/>
        <v>-40</v>
      </c>
      <c r="AC805" s="7">
        <f t="shared" si="174"/>
        <v>0</v>
      </c>
      <c r="AD805" s="7">
        <f t="shared" si="175"/>
        <v>0</v>
      </c>
      <c r="AI805" s="83" t="b">
        <f t="shared" si="176"/>
        <v>1</v>
      </c>
      <c r="AJ805" s="83" t="b">
        <f t="shared" si="177"/>
        <v>1</v>
      </c>
      <c r="AK805" s="83" t="b">
        <f t="shared" si="178"/>
        <v>0</v>
      </c>
      <c r="BT805" s="12"/>
      <c r="CA805" s="108"/>
    </row>
    <row r="806" spans="1:79" ht="15" hidden="1" customHeight="1" x14ac:dyDescent="0.35">
      <c r="A806" s="87">
        <v>44224</v>
      </c>
      <c r="B806" s="88" t="s">
        <v>44</v>
      </c>
      <c r="C806" s="89" t="s">
        <v>450</v>
      </c>
      <c r="D806" s="74" t="s">
        <v>451</v>
      </c>
      <c r="E806" s="74">
        <v>224011</v>
      </c>
      <c r="F806" s="74" t="s">
        <v>77</v>
      </c>
      <c r="G806" s="74">
        <v>224014</v>
      </c>
      <c r="H806" s="74">
        <v>1</v>
      </c>
      <c r="I806" s="74" t="str">
        <f t="shared" si="169"/>
        <v>New Update</v>
      </c>
      <c r="J806" s="74"/>
      <c r="K806" s="72"/>
      <c r="L806" s="74">
        <v>336</v>
      </c>
      <c r="M806" s="74">
        <v>385</v>
      </c>
      <c r="N806" s="74">
        <v>417</v>
      </c>
      <c r="O806" s="74">
        <v>397</v>
      </c>
      <c r="P806" s="74">
        <v>420</v>
      </c>
      <c r="Q806" s="74">
        <v>452</v>
      </c>
      <c r="R806" s="1"/>
      <c r="S806" s="5">
        <v>286</v>
      </c>
      <c r="T806" s="5">
        <v>286</v>
      </c>
      <c r="U806" s="5">
        <v>300</v>
      </c>
      <c r="V806" s="5">
        <v>286</v>
      </c>
      <c r="W806" s="5">
        <v>286</v>
      </c>
      <c r="X806" s="52">
        <v>300</v>
      </c>
      <c r="Y806" s="80">
        <f t="shared" si="170"/>
        <v>-50</v>
      </c>
      <c r="Z806" s="5">
        <f t="shared" si="171"/>
        <v>-99</v>
      </c>
      <c r="AA806" s="5">
        <f t="shared" si="172"/>
        <v>-117</v>
      </c>
      <c r="AB806" s="5">
        <f t="shared" si="173"/>
        <v>-111</v>
      </c>
      <c r="AC806" s="5">
        <f t="shared" si="174"/>
        <v>-134</v>
      </c>
      <c r="AD806" s="5">
        <f t="shared" si="175"/>
        <v>-152</v>
      </c>
      <c r="AI806" s="83" t="b">
        <f t="shared" si="176"/>
        <v>1</v>
      </c>
      <c r="AJ806" s="83" t="b">
        <f t="shared" si="177"/>
        <v>1</v>
      </c>
      <c r="AK806" s="83" t="b">
        <f t="shared" si="178"/>
        <v>0</v>
      </c>
      <c r="BT806" s="12"/>
      <c r="CA806" s="108"/>
    </row>
    <row r="807" spans="1:79" ht="15" hidden="1" customHeight="1" x14ac:dyDescent="0.35">
      <c r="A807" s="87">
        <v>44148</v>
      </c>
      <c r="B807" s="88" t="s">
        <v>44</v>
      </c>
      <c r="C807" s="74" t="s">
        <v>76</v>
      </c>
      <c r="D807" s="74" t="s">
        <v>77</v>
      </c>
      <c r="E807" s="74">
        <v>224014</v>
      </c>
      <c r="F807" s="74" t="s">
        <v>78</v>
      </c>
      <c r="G807" s="74">
        <v>224019</v>
      </c>
      <c r="H807" s="74">
        <v>1</v>
      </c>
      <c r="I807" s="74" t="str">
        <f t="shared" si="169"/>
        <v>Matches old PSSE info</v>
      </c>
      <c r="J807" s="74"/>
      <c r="K807" s="72"/>
      <c r="L807" s="74">
        <v>349</v>
      </c>
      <c r="M807" s="74">
        <v>396</v>
      </c>
      <c r="N807" s="74">
        <v>480</v>
      </c>
      <c r="O807" s="74">
        <v>416</v>
      </c>
      <c r="P807" s="74">
        <v>420</v>
      </c>
      <c r="Q807" s="74">
        <v>480</v>
      </c>
      <c r="R807" s="1"/>
      <c r="S807" s="68">
        <v>392</v>
      </c>
      <c r="T807" s="7">
        <v>396</v>
      </c>
      <c r="U807" s="68">
        <v>532</v>
      </c>
      <c r="V807" s="68">
        <v>420</v>
      </c>
      <c r="W807" s="7">
        <v>420</v>
      </c>
      <c r="X807" s="70">
        <v>532</v>
      </c>
      <c r="Y807" s="56">
        <f t="shared" si="170"/>
        <v>43</v>
      </c>
      <c r="Z807" s="7">
        <f t="shared" si="171"/>
        <v>0</v>
      </c>
      <c r="AA807" s="7">
        <f t="shared" si="172"/>
        <v>52</v>
      </c>
      <c r="AB807" s="7">
        <f t="shared" si="173"/>
        <v>4</v>
      </c>
      <c r="AC807" s="7">
        <f t="shared" si="174"/>
        <v>0</v>
      </c>
      <c r="AD807" s="7">
        <f t="shared" si="175"/>
        <v>52</v>
      </c>
      <c r="AI807" s="83" t="b">
        <f t="shared" si="176"/>
        <v>1</v>
      </c>
      <c r="AJ807" s="83" t="b">
        <f t="shared" si="177"/>
        <v>1</v>
      </c>
      <c r="AK807" s="83" t="b">
        <f t="shared" si="178"/>
        <v>0</v>
      </c>
      <c r="BT807" s="12"/>
      <c r="CA807" s="108"/>
    </row>
    <row r="808" spans="1:79" ht="15" hidden="1" customHeight="1" x14ac:dyDescent="0.35">
      <c r="A808" s="87">
        <v>44224</v>
      </c>
      <c r="B808" s="88" t="s">
        <v>44</v>
      </c>
      <c r="C808" s="89" t="s">
        <v>452</v>
      </c>
      <c r="D808" s="74" t="s">
        <v>453</v>
      </c>
      <c r="E808" s="74">
        <v>224013</v>
      </c>
      <c r="F808" s="74" t="s">
        <v>77</v>
      </c>
      <c r="G808" s="74">
        <v>224014</v>
      </c>
      <c r="H808" s="74">
        <v>1</v>
      </c>
      <c r="I808" s="74" t="str">
        <f t="shared" si="169"/>
        <v>New Update</v>
      </c>
      <c r="J808" s="74"/>
      <c r="K808" s="72"/>
      <c r="L808" s="74">
        <v>336</v>
      </c>
      <c r="M808" s="74">
        <v>360</v>
      </c>
      <c r="N808" s="74">
        <v>437</v>
      </c>
      <c r="O808" s="74">
        <v>375</v>
      </c>
      <c r="P808" s="74">
        <v>375</v>
      </c>
      <c r="Q808" s="74">
        <v>437</v>
      </c>
      <c r="R808" s="1"/>
      <c r="S808" s="5">
        <v>286</v>
      </c>
      <c r="T808" s="5">
        <v>286</v>
      </c>
      <c r="U808" s="5">
        <v>300</v>
      </c>
      <c r="V808" s="5">
        <v>286</v>
      </c>
      <c r="W808" s="5">
        <v>286</v>
      </c>
      <c r="X808" s="52">
        <v>300</v>
      </c>
      <c r="Y808" s="80">
        <f t="shared" si="170"/>
        <v>-50</v>
      </c>
      <c r="Z808" s="5">
        <f t="shared" si="171"/>
        <v>-74</v>
      </c>
      <c r="AA808" s="5">
        <f t="shared" si="172"/>
        <v>-137</v>
      </c>
      <c r="AB808" s="5">
        <f t="shared" si="173"/>
        <v>-89</v>
      </c>
      <c r="AC808" s="5">
        <f t="shared" si="174"/>
        <v>-89</v>
      </c>
      <c r="AD808" s="5">
        <f t="shared" si="175"/>
        <v>-137</v>
      </c>
      <c r="AI808" s="83" t="b">
        <f t="shared" si="176"/>
        <v>1</v>
      </c>
      <c r="AJ808" s="83" t="b">
        <f t="shared" si="177"/>
        <v>1</v>
      </c>
      <c r="AK808" s="83" t="b">
        <f t="shared" si="178"/>
        <v>0</v>
      </c>
      <c r="BT808" s="12"/>
      <c r="CA808" s="108"/>
    </row>
    <row r="809" spans="1:79" ht="15" hidden="1" customHeight="1" x14ac:dyDescent="0.35">
      <c r="A809" s="87">
        <v>44224</v>
      </c>
      <c r="B809" s="88" t="s">
        <v>44</v>
      </c>
      <c r="C809" s="89" t="s">
        <v>454</v>
      </c>
      <c r="D809" s="74" t="s">
        <v>455</v>
      </c>
      <c r="E809" s="74">
        <v>224012</v>
      </c>
      <c r="F809" s="74" t="s">
        <v>77</v>
      </c>
      <c r="G809" s="74">
        <v>224014</v>
      </c>
      <c r="H809" s="74">
        <v>1</v>
      </c>
      <c r="I809" s="74" t="str">
        <f t="shared" si="169"/>
        <v>New Update</v>
      </c>
      <c r="J809" s="74"/>
      <c r="K809" s="72"/>
      <c r="L809" s="74">
        <v>336</v>
      </c>
      <c r="M809" s="74">
        <v>385</v>
      </c>
      <c r="N809" s="74">
        <v>417</v>
      </c>
      <c r="O809" s="74">
        <v>397</v>
      </c>
      <c r="P809" s="74">
        <v>420</v>
      </c>
      <c r="Q809" s="74">
        <v>452</v>
      </c>
      <c r="R809" s="1"/>
      <c r="S809" s="5">
        <v>286</v>
      </c>
      <c r="T809" s="5">
        <v>286</v>
      </c>
      <c r="U809" s="5">
        <v>300</v>
      </c>
      <c r="V809" s="5">
        <v>286</v>
      </c>
      <c r="W809" s="5">
        <v>286</v>
      </c>
      <c r="X809" s="52">
        <v>300</v>
      </c>
      <c r="Y809" s="80">
        <f t="shared" si="170"/>
        <v>-50</v>
      </c>
      <c r="Z809" s="5">
        <f t="shared" si="171"/>
        <v>-99</v>
      </c>
      <c r="AA809" s="5">
        <f t="shared" si="172"/>
        <v>-117</v>
      </c>
      <c r="AB809" s="5">
        <f t="shared" si="173"/>
        <v>-111</v>
      </c>
      <c r="AC809" s="5">
        <f t="shared" si="174"/>
        <v>-134</v>
      </c>
      <c r="AD809" s="5">
        <f t="shared" si="175"/>
        <v>-152</v>
      </c>
      <c r="AI809" s="83" t="b">
        <f t="shared" si="176"/>
        <v>1</v>
      </c>
      <c r="AJ809" s="83" t="b">
        <f t="shared" si="177"/>
        <v>1</v>
      </c>
      <c r="AK809" s="83" t="b">
        <f t="shared" si="178"/>
        <v>0</v>
      </c>
      <c r="BT809" s="12"/>
      <c r="CA809" s="108"/>
    </row>
    <row r="810" spans="1:79" ht="15" hidden="1" customHeight="1" x14ac:dyDescent="0.35">
      <c r="A810" s="87">
        <v>44148</v>
      </c>
      <c r="B810" s="88" t="s">
        <v>44</v>
      </c>
      <c r="C810" s="74" t="s">
        <v>79</v>
      </c>
      <c r="D810" s="74" t="s">
        <v>80</v>
      </c>
      <c r="E810" s="74">
        <v>200018</v>
      </c>
      <c r="F810" s="74" t="s">
        <v>81</v>
      </c>
      <c r="G810" s="74">
        <v>224118</v>
      </c>
      <c r="H810" s="74">
        <v>1</v>
      </c>
      <c r="I810" s="74" t="str">
        <f t="shared" si="169"/>
        <v>Matches old PSSE info</v>
      </c>
      <c r="J810" s="74"/>
      <c r="K810" s="72"/>
      <c r="L810" s="74">
        <v>1296</v>
      </c>
      <c r="M810" s="74">
        <v>1428</v>
      </c>
      <c r="N810" s="74">
        <v>1692</v>
      </c>
      <c r="O810" s="74">
        <v>1476</v>
      </c>
      <c r="P810" s="74">
        <v>1644</v>
      </c>
      <c r="Q810" s="74">
        <v>1884</v>
      </c>
      <c r="R810" s="1"/>
      <c r="S810" s="5">
        <v>796</v>
      </c>
      <c r="T810" s="5">
        <v>796</v>
      </c>
      <c r="U810" s="5">
        <v>835</v>
      </c>
      <c r="V810" s="5">
        <v>796</v>
      </c>
      <c r="W810" s="5">
        <v>796</v>
      </c>
      <c r="X810" s="52">
        <v>835</v>
      </c>
      <c r="Y810" s="80">
        <f t="shared" si="170"/>
        <v>-500</v>
      </c>
      <c r="Z810" s="5">
        <f t="shared" si="171"/>
        <v>-632</v>
      </c>
      <c r="AA810" s="5">
        <f t="shared" si="172"/>
        <v>-857</v>
      </c>
      <c r="AB810" s="5">
        <f t="shared" si="173"/>
        <v>-680</v>
      </c>
      <c r="AC810" s="5">
        <f t="shared" si="174"/>
        <v>-848</v>
      </c>
      <c r="AD810" s="5">
        <f t="shared" si="175"/>
        <v>-1049</v>
      </c>
      <c r="AI810" s="83" t="b">
        <f t="shared" si="176"/>
        <v>1</v>
      </c>
      <c r="AJ810" s="83" t="b">
        <f t="shared" si="177"/>
        <v>1</v>
      </c>
      <c r="AK810" s="83" t="b">
        <f t="shared" si="178"/>
        <v>0</v>
      </c>
      <c r="BT810" s="12"/>
      <c r="CA810" s="108"/>
    </row>
    <row r="811" spans="1:79" ht="15" hidden="1" customHeight="1" x14ac:dyDescent="0.35">
      <c r="A811" s="87">
        <v>44224</v>
      </c>
      <c r="B811" s="88" t="s">
        <v>44</v>
      </c>
      <c r="C811" s="89" t="s">
        <v>439</v>
      </c>
      <c r="D811" s="74" t="s">
        <v>80</v>
      </c>
      <c r="E811" s="74">
        <v>200018</v>
      </c>
      <c r="F811" s="74" t="s">
        <v>440</v>
      </c>
      <c r="G811" s="74">
        <v>223983</v>
      </c>
      <c r="H811" s="74">
        <v>1</v>
      </c>
      <c r="I811" s="74" t="str">
        <f t="shared" si="169"/>
        <v>New Update</v>
      </c>
      <c r="J811" s="74"/>
      <c r="K811" s="72"/>
      <c r="L811" s="74">
        <v>1179</v>
      </c>
      <c r="M811" s="74">
        <v>1299</v>
      </c>
      <c r="N811" s="74">
        <v>1539</v>
      </c>
      <c r="O811" s="74">
        <v>1342</v>
      </c>
      <c r="P811" s="74">
        <v>1495</v>
      </c>
      <c r="Q811" s="74">
        <v>1714</v>
      </c>
      <c r="R811" s="1"/>
      <c r="S811" s="68">
        <v>1195</v>
      </c>
      <c r="T811" s="5">
        <v>1195</v>
      </c>
      <c r="U811" s="5">
        <v>1254</v>
      </c>
      <c r="V811" s="5">
        <v>1195</v>
      </c>
      <c r="W811" s="5">
        <v>1195</v>
      </c>
      <c r="X811" s="52">
        <v>1254</v>
      </c>
      <c r="Y811" s="56">
        <f t="shared" si="170"/>
        <v>16</v>
      </c>
      <c r="Z811" s="5">
        <f t="shared" si="171"/>
        <v>-104</v>
      </c>
      <c r="AA811" s="5">
        <f t="shared" si="172"/>
        <v>-285</v>
      </c>
      <c r="AB811" s="5">
        <f t="shared" si="173"/>
        <v>-147</v>
      </c>
      <c r="AC811" s="5">
        <f t="shared" si="174"/>
        <v>-300</v>
      </c>
      <c r="AD811" s="5">
        <f t="shared" si="175"/>
        <v>-460</v>
      </c>
      <c r="AI811" s="83" t="b">
        <f t="shared" si="176"/>
        <v>1</v>
      </c>
      <c r="AJ811" s="83" t="b">
        <f t="shared" si="177"/>
        <v>1</v>
      </c>
      <c r="AK811" s="83" t="b">
        <f t="shared" si="178"/>
        <v>0</v>
      </c>
      <c r="BT811" s="12"/>
      <c r="CA811" s="108"/>
    </row>
    <row r="812" spans="1:79" ht="15" hidden="1" customHeight="1" x14ac:dyDescent="0.35">
      <c r="A812" s="87">
        <v>44224</v>
      </c>
      <c r="B812" s="88" t="s">
        <v>44</v>
      </c>
      <c r="C812" s="89" t="s">
        <v>464</v>
      </c>
      <c r="D812" s="74" t="s">
        <v>465</v>
      </c>
      <c r="E812" s="74">
        <v>224086</v>
      </c>
      <c r="F812" s="74" t="s">
        <v>466</v>
      </c>
      <c r="G812" s="74">
        <v>224089</v>
      </c>
      <c r="H812" s="74">
        <v>1</v>
      </c>
      <c r="I812" s="74" t="str">
        <f t="shared" si="169"/>
        <v>New Update</v>
      </c>
      <c r="J812" s="74"/>
      <c r="K812" s="72"/>
      <c r="L812" s="74">
        <v>168</v>
      </c>
      <c r="M812" s="74">
        <v>201</v>
      </c>
      <c r="N812" s="74">
        <v>208</v>
      </c>
      <c r="O812" s="74">
        <v>168</v>
      </c>
      <c r="P812" s="74">
        <v>201</v>
      </c>
      <c r="Q812" s="74">
        <v>208</v>
      </c>
      <c r="R812" s="1"/>
      <c r="S812" s="7">
        <v>168</v>
      </c>
      <c r="T812" s="7">
        <v>201</v>
      </c>
      <c r="U812" s="68">
        <v>231</v>
      </c>
      <c r="V812" s="7">
        <v>168</v>
      </c>
      <c r="W812" s="7">
        <v>201</v>
      </c>
      <c r="X812" s="70">
        <v>231</v>
      </c>
      <c r="Y812" s="56">
        <f t="shared" si="170"/>
        <v>0</v>
      </c>
      <c r="Z812" s="7">
        <f t="shared" si="171"/>
        <v>0</v>
      </c>
      <c r="AA812" s="7">
        <f t="shared" si="172"/>
        <v>23</v>
      </c>
      <c r="AB812" s="7">
        <f t="shared" si="173"/>
        <v>0</v>
      </c>
      <c r="AC812" s="7">
        <f t="shared" si="174"/>
        <v>0</v>
      </c>
      <c r="AD812" s="7">
        <f t="shared" si="175"/>
        <v>23</v>
      </c>
      <c r="AI812" s="83" t="b">
        <f t="shared" si="176"/>
        <v>1</v>
      </c>
      <c r="AJ812" s="83" t="b">
        <f t="shared" si="177"/>
        <v>1</v>
      </c>
      <c r="AK812" s="83" t="b">
        <f t="shared" si="178"/>
        <v>0</v>
      </c>
      <c r="BT812" s="12"/>
      <c r="CA812" s="108"/>
    </row>
    <row r="813" spans="1:79" ht="15" hidden="1" customHeight="1" x14ac:dyDescent="0.35">
      <c r="A813" s="87">
        <v>44224</v>
      </c>
      <c r="B813" s="88" t="s">
        <v>44</v>
      </c>
      <c r="C813" s="89" t="s">
        <v>467</v>
      </c>
      <c r="D813" s="74" t="s">
        <v>465</v>
      </c>
      <c r="E813" s="74">
        <v>224086</v>
      </c>
      <c r="F813" s="74" t="s">
        <v>468</v>
      </c>
      <c r="G813" s="74">
        <v>224088</v>
      </c>
      <c r="H813" s="74">
        <v>1</v>
      </c>
      <c r="I813" s="74" t="str">
        <f t="shared" si="169"/>
        <v>New Update</v>
      </c>
      <c r="J813" s="74"/>
      <c r="K813" s="72"/>
      <c r="L813" s="74">
        <v>168</v>
      </c>
      <c r="M813" s="74">
        <v>201</v>
      </c>
      <c r="N813" s="74">
        <v>208</v>
      </c>
      <c r="O813" s="74">
        <v>168</v>
      </c>
      <c r="P813" s="74">
        <v>201</v>
      </c>
      <c r="Q813" s="74">
        <v>208</v>
      </c>
      <c r="R813" s="1"/>
      <c r="S813" s="7">
        <v>168</v>
      </c>
      <c r="T813" s="7">
        <v>201</v>
      </c>
      <c r="U813" s="68">
        <v>231</v>
      </c>
      <c r="V813" s="7">
        <v>168</v>
      </c>
      <c r="W813" s="7">
        <v>201</v>
      </c>
      <c r="X813" s="70">
        <v>231</v>
      </c>
      <c r="Y813" s="56">
        <f t="shared" si="170"/>
        <v>0</v>
      </c>
      <c r="Z813" s="7">
        <f t="shared" si="171"/>
        <v>0</v>
      </c>
      <c r="AA813" s="7">
        <f t="shared" si="172"/>
        <v>23</v>
      </c>
      <c r="AB813" s="7">
        <f t="shared" si="173"/>
        <v>0</v>
      </c>
      <c r="AC813" s="7">
        <f t="shared" si="174"/>
        <v>0</v>
      </c>
      <c r="AD813" s="7">
        <f t="shared" si="175"/>
        <v>23</v>
      </c>
      <c r="AI813" s="83" t="b">
        <f t="shared" si="176"/>
        <v>1</v>
      </c>
      <c r="AJ813" s="83" t="b">
        <f t="shared" si="177"/>
        <v>1</v>
      </c>
      <c r="AK813" s="83" t="b">
        <f t="shared" si="178"/>
        <v>0</v>
      </c>
      <c r="BT813" s="12"/>
      <c r="CA813" s="108"/>
    </row>
    <row r="814" spans="1:79" s="83" customFormat="1" hidden="1" x14ac:dyDescent="0.35">
      <c r="A814" s="9"/>
      <c r="B814" s="9"/>
      <c r="C814" s="10"/>
      <c r="D814" s="10"/>
      <c r="E814" s="10"/>
      <c r="F814" s="47"/>
      <c r="G814" s="24"/>
      <c r="H814" s="25"/>
      <c r="I814" s="82" t="s">
        <v>142</v>
      </c>
      <c r="J814" s="24"/>
      <c r="K814" s="24"/>
      <c r="L814" s="25"/>
      <c r="M814" s="10"/>
      <c r="N814" s="10"/>
      <c r="O814" s="10"/>
      <c r="P814" s="10"/>
      <c r="Q814" s="10"/>
      <c r="R814" s="9"/>
      <c r="S814" s="9"/>
      <c r="T814" s="9"/>
      <c r="U814" s="9"/>
      <c r="V814" s="9"/>
      <c r="W814" s="9"/>
      <c r="X814" s="50"/>
      <c r="Y814" s="57"/>
      <c r="Z814" s="9"/>
      <c r="AA814" s="9"/>
      <c r="AB814" s="9"/>
      <c r="AC814" s="9"/>
      <c r="AD814" s="9"/>
      <c r="AE814" s="9"/>
      <c r="AF814" s="9"/>
      <c r="AG814" s="9"/>
      <c r="AH814" s="9"/>
      <c r="BG814" s="103"/>
      <c r="BH814" s="12"/>
      <c r="BI814" s="12"/>
      <c r="BJ814" s="12"/>
      <c r="BK814" s="12"/>
      <c r="BL814" s="12"/>
      <c r="BM814" s="12"/>
      <c r="BO814" s="12"/>
      <c r="BP814" s="12"/>
      <c r="BQ814" s="12"/>
      <c r="BR814" s="12"/>
      <c r="BS814" s="12"/>
      <c r="BT814" s="12"/>
      <c r="BU814" s="108"/>
      <c r="BV814" s="108"/>
      <c r="BW814" s="108"/>
      <c r="BX814" s="108"/>
      <c r="BY814" s="108"/>
      <c r="BZ814" s="108"/>
      <c r="CA814" s="108"/>
    </row>
    <row r="815" spans="1:79" s="83" customFormat="1" hidden="1" x14ac:dyDescent="0.35">
      <c r="A815" s="22" t="s">
        <v>485</v>
      </c>
      <c r="B815" s="9"/>
      <c r="C815" s="10"/>
      <c r="D815" s="10"/>
      <c r="E815" s="10"/>
      <c r="F815" s="26"/>
      <c r="G815" s="27"/>
      <c r="H815" s="28"/>
      <c r="I815" s="26"/>
      <c r="J815" s="27"/>
      <c r="K815" s="27"/>
      <c r="L815" s="28"/>
      <c r="M815" s="10"/>
      <c r="N815" s="10"/>
      <c r="O815" s="10"/>
      <c r="P815" s="10"/>
      <c r="Q815" s="10"/>
      <c r="R815" s="9"/>
      <c r="S815" s="9"/>
      <c r="T815" s="9"/>
      <c r="U815" s="9"/>
      <c r="V815" s="9"/>
      <c r="W815" s="9"/>
      <c r="X815" s="50"/>
      <c r="Y815" s="57"/>
      <c r="Z815" s="9"/>
      <c r="AA815" s="9"/>
      <c r="AB815" s="9"/>
      <c r="AC815" s="9"/>
      <c r="AD815" s="9"/>
      <c r="AE815" s="9"/>
      <c r="AF815" s="9"/>
      <c r="AG815" s="9"/>
      <c r="AH815" s="9"/>
      <c r="BG815" s="103"/>
      <c r="BH815" s="12"/>
      <c r="BI815" s="12"/>
      <c r="BJ815" s="12"/>
      <c r="BK815" s="12"/>
      <c r="BL815" s="12"/>
      <c r="BM815" s="12"/>
      <c r="BO815" s="12"/>
      <c r="BP815" s="12"/>
      <c r="BQ815" s="12"/>
      <c r="BR815" s="12"/>
      <c r="BS815" s="12"/>
      <c r="BT815" s="12"/>
      <c r="BU815" s="108"/>
      <c r="BV815" s="108"/>
      <c r="BW815" s="108"/>
      <c r="BX815" s="108"/>
      <c r="BY815" s="108"/>
      <c r="BZ815" s="108"/>
      <c r="CA815" s="108"/>
    </row>
    <row r="816" spans="1:79" x14ac:dyDescent="0.35">
      <c r="A816" s="102">
        <v>44249</v>
      </c>
      <c r="B816" s="11" t="s">
        <v>17</v>
      </c>
      <c r="C816" s="7">
        <v>1401</v>
      </c>
      <c r="D816" s="7" t="s">
        <v>18</v>
      </c>
      <c r="E816" s="7">
        <v>228110</v>
      </c>
      <c r="F816" s="7" t="s">
        <v>19</v>
      </c>
      <c r="G816" s="7">
        <v>228197</v>
      </c>
      <c r="H816" s="7">
        <v>1</v>
      </c>
      <c r="I816" s="7" t="str">
        <f t="shared" ref="I816:I846" si="179">IF(COUNTIF($C$467:$C$813,C816)&gt;0,IF(AND((E816=INDEX($E$467:$E$813,MATCH(C816,$C$467:$C$813,0))),(G816=INDEX($G$467:$G$813,MATCH(C816,$C$467:$C$813,0))),(H816=INDEX($H$467:$H$813,MATCH(C816,$C$467:$C$813,0)))),"Matches old PSSE info","Does not match old PSSE info"),"New Update")</f>
        <v>Matches old PSSE info</v>
      </c>
      <c r="J816" s="7"/>
      <c r="K816" s="11"/>
      <c r="L816" s="7">
        <v>198</v>
      </c>
      <c r="M816" s="7">
        <v>218</v>
      </c>
      <c r="N816" s="7">
        <v>251</v>
      </c>
      <c r="O816" s="7">
        <v>244</v>
      </c>
      <c r="P816" s="7">
        <v>280</v>
      </c>
      <c r="Q816" s="7">
        <v>322</v>
      </c>
      <c r="R816" s="1"/>
      <c r="S816" s="5">
        <v>150</v>
      </c>
      <c r="T816" s="96">
        <v>219</v>
      </c>
      <c r="U816" s="5">
        <v>238</v>
      </c>
      <c r="V816" s="5">
        <v>208</v>
      </c>
      <c r="W816" s="7">
        <v>280</v>
      </c>
      <c r="X816" s="52">
        <v>305</v>
      </c>
      <c r="Y816" s="56">
        <f t="shared" ref="Y816:Y846" si="180">S816-L816</f>
        <v>-48</v>
      </c>
      <c r="Z816" s="7">
        <f t="shared" ref="Z816:Z846" si="181">T816-M816</f>
        <v>1</v>
      </c>
      <c r="AA816" s="7">
        <f t="shared" ref="AA816:AA846" si="182">U816-N816</f>
        <v>-13</v>
      </c>
      <c r="AB816" s="7">
        <f t="shared" ref="AB816:AB846" si="183">V816-O816</f>
        <v>-36</v>
      </c>
      <c r="AC816" s="7">
        <f t="shared" ref="AC816:AC846" si="184">W816-P816</f>
        <v>0</v>
      </c>
      <c r="AD816" s="7">
        <f t="shared" ref="AD816:AD846" si="185">X816-Q816</f>
        <v>-17</v>
      </c>
      <c r="AE816" s="86"/>
      <c r="AF816" s="86"/>
      <c r="AG816" s="86"/>
      <c r="AH816" s="86"/>
      <c r="AI816" s="86" t="b">
        <f t="shared" ref="AI816:AI846" si="186">(U816/T816)&gt;=1.03</f>
        <v>1</v>
      </c>
      <c r="AJ816" s="86" t="b">
        <f t="shared" ref="AJ816:AJ846" si="187">(X816/W816)&gt;=1.03</f>
        <v>1</v>
      </c>
      <c r="AK816" s="86" t="b">
        <f t="shared" ref="AK816:AK846" si="188">OR(NOT(AI816),NOT(AJ816))</f>
        <v>0</v>
      </c>
      <c r="AM816" s="12" t="str">
        <f>IF(Y816=0,"no change","increase or decrease")</f>
        <v>increase or decrease</v>
      </c>
      <c r="AN816" s="12" t="str">
        <f>IF(AM816="increase or decrease",IF( Y816&gt;0,"increase","decrease"),"blank")</f>
        <v>decrease</v>
      </c>
      <c r="AO816" s="12" t="str">
        <f>IF(Z816=0,"no change","increase or decrease")</f>
        <v>increase or decrease</v>
      </c>
      <c r="AP816" s="12" t="str">
        <f>IF(AO816="increase or decrease",IF( Z816&gt;0,"increase","decrease"),"blank")</f>
        <v>increase</v>
      </c>
      <c r="AQ816" s="12" t="str">
        <f>IF(AA816=0,"no change","increase or decrease")</f>
        <v>increase or decrease</v>
      </c>
      <c r="AR816" s="12" t="str">
        <f>IF(AQ816="increase or decrease",IF( AA816&gt;0,"increase","decrease"),"blank")</f>
        <v>decrease</v>
      </c>
      <c r="AS816" s="12" t="str">
        <f>IF(AB816=0,"no change","increase or decrease")</f>
        <v>increase or decrease</v>
      </c>
      <c r="AT816" s="12" t="str">
        <f>IF(AS816="increase or decrease",IF( AB816&gt;0,"increase","decrease"),"blank")</f>
        <v>decrease</v>
      </c>
      <c r="AU816" s="12" t="str">
        <f>IF(AC816=0,"no change","increase or decrease")</f>
        <v>no change</v>
      </c>
      <c r="AV816" s="12" t="str">
        <f>IF(AU816="increase or decrease",IF( AC816&gt;0,"increase","decrease"),"blank")</f>
        <v>blank</v>
      </c>
      <c r="AW816" s="12" t="str">
        <f>IF(AD816=0,"no change","increase or decrease")</f>
        <v>increase or decrease</v>
      </c>
      <c r="AX816" s="12" t="str">
        <f>IF(AW816="increase or decrease",IF( AD816&gt;0,"increase","decrease"),"blank")</f>
        <v>decrease</v>
      </c>
      <c r="AY816" s="103"/>
      <c r="AZ816" s="103" t="str">
        <f>IF(AND(AM816="no change", AO816="no change", AQ816="no change", AS816="no change",AU816="no change",AW816="no change"),"no change", " ")</f>
        <v xml:space="preserve"> </v>
      </c>
      <c r="BA816" s="103" t="str">
        <f>IF(OR(AN816="increase",AP816="increase",AR816="increase",AT816="increase",AV816="increase",AX816="increase"), "increase", " ")</f>
        <v>increase</v>
      </c>
      <c r="BB816" s="103" t="str">
        <f>IF(OR(AN816="decrease",AP816="decrease",AR816="decrease",AT816="decrease",AV816="decrease",AX816="decrease"), "decrease", " ")</f>
        <v>decrease</v>
      </c>
      <c r="BC816" s="12" t="str">
        <f>IF(AND(BE816=" ", BA816="increase"), "increase", " ")</f>
        <v xml:space="preserve"> </v>
      </c>
      <c r="BD816" s="12" t="str">
        <f>IF(AND(BE816=" ", BB816="decrease"), "decrease", " ")</f>
        <v xml:space="preserve"> </v>
      </c>
      <c r="BE816" s="12" t="str">
        <f>IF(AND(BA816="increase", BB816="decrease"), "both", " ")</f>
        <v>both</v>
      </c>
      <c r="BH816" s="110">
        <f>Y816/L816</f>
        <v>-0.24242424242424243</v>
      </c>
      <c r="BI816" s="110">
        <f t="shared" ref="BI816:BM816" si="189">Z816/M816</f>
        <v>4.5871559633027525E-3</v>
      </c>
      <c r="BJ816" s="110">
        <f t="shared" si="189"/>
        <v>-5.1792828685258967E-2</v>
      </c>
      <c r="BK816" s="110">
        <f t="shared" si="189"/>
        <v>-0.14754098360655737</v>
      </c>
      <c r="BL816" s="110">
        <f t="shared" si="189"/>
        <v>0</v>
      </c>
      <c r="BM816" s="110">
        <f t="shared" si="189"/>
        <v>-5.2795031055900624E-2</v>
      </c>
      <c r="BO816" s="130">
        <f>IF(MAX(BH816:BM816)&lt;ABS(MIN(BH816:BM816)),MIN(BH816:BM816),MAX(BH816:BM816))</f>
        <v>-0.24242424242424243</v>
      </c>
      <c r="BP816" s="130" cm="1">
        <f t="array" ref="BP816">MIN(IF(BH816:BM816&lt;0, BH816:BM816))</f>
        <v>-0.24242424242424243</v>
      </c>
      <c r="BQ816" s="12">
        <f>COUNTIF(BP816,"&lt;-0.2")</f>
        <v>1</v>
      </c>
      <c r="BR816" s="12">
        <f>COUNTIFS(BP816,"&gt;-0.2",BP816,"&lt;=-0.10")</f>
        <v>0</v>
      </c>
      <c r="BS816" s="12">
        <f>COUNTIFS(BP816,"&gt;-0.1",BP816,"&lt;0")</f>
        <v>0</v>
      </c>
      <c r="BT816" s="12"/>
      <c r="CA816" s="108"/>
    </row>
    <row r="817" spans="1:79" x14ac:dyDescent="0.35">
      <c r="A817" s="102">
        <v>44224</v>
      </c>
      <c r="B817" s="11" t="s">
        <v>17</v>
      </c>
      <c r="C817" s="7">
        <v>1402</v>
      </c>
      <c r="D817" s="61" t="s">
        <v>396</v>
      </c>
      <c r="E817" s="7">
        <v>228108</v>
      </c>
      <c r="F817" s="7" t="s">
        <v>92</v>
      </c>
      <c r="G817" s="7">
        <v>228210</v>
      </c>
      <c r="H817" s="7">
        <v>1</v>
      </c>
      <c r="I817" s="7" t="str">
        <f t="shared" si="179"/>
        <v>Matches old PSSE info</v>
      </c>
      <c r="J817" s="7"/>
      <c r="K817" s="11"/>
      <c r="L817" s="7">
        <v>390</v>
      </c>
      <c r="M817" s="7">
        <v>478</v>
      </c>
      <c r="N817" s="7">
        <v>549</v>
      </c>
      <c r="O817" s="7">
        <v>449</v>
      </c>
      <c r="P817" s="7">
        <v>478</v>
      </c>
      <c r="Q817" s="7">
        <v>549</v>
      </c>
      <c r="R817" s="1"/>
      <c r="S817" s="5">
        <v>382</v>
      </c>
      <c r="T817" s="5">
        <v>372</v>
      </c>
      <c r="U817" s="5">
        <v>428</v>
      </c>
      <c r="V817" s="96">
        <v>451</v>
      </c>
      <c r="W817" s="7">
        <v>478</v>
      </c>
      <c r="X817" s="49">
        <v>549</v>
      </c>
      <c r="Y817" s="56">
        <f t="shared" si="180"/>
        <v>-8</v>
      </c>
      <c r="Z817" s="7">
        <f t="shared" si="181"/>
        <v>-106</v>
      </c>
      <c r="AA817" s="7">
        <f t="shared" si="182"/>
        <v>-121</v>
      </c>
      <c r="AB817" s="7">
        <f t="shared" si="183"/>
        <v>2</v>
      </c>
      <c r="AC817" s="7">
        <f t="shared" si="184"/>
        <v>0</v>
      </c>
      <c r="AD817" s="7">
        <f t="shared" si="185"/>
        <v>0</v>
      </c>
      <c r="AE817" s="86"/>
      <c r="AF817" s="86"/>
      <c r="AG817" s="86"/>
      <c r="AH817" s="86"/>
      <c r="AI817" s="86" t="b">
        <f t="shared" si="186"/>
        <v>1</v>
      </c>
      <c r="AJ817" s="86" t="b">
        <f t="shared" si="187"/>
        <v>1</v>
      </c>
      <c r="AK817" s="86" t="b">
        <f t="shared" si="188"/>
        <v>0</v>
      </c>
      <c r="AM817" s="12" t="str">
        <f t="shared" ref="AM817:AM879" si="190">IF(Y817=0,"no change","increase or decrease")</f>
        <v>increase or decrease</v>
      </c>
      <c r="AN817" s="12" t="str">
        <f t="shared" ref="AN817:AN879" si="191">IF(AM817="increase or decrease",IF( Y817&gt;0,"increase","decrease"),"blank")</f>
        <v>decrease</v>
      </c>
      <c r="AO817" s="12" t="str">
        <f t="shared" ref="AO817:AO879" si="192">IF(Z817=0,"no change","increase or decrease")</f>
        <v>increase or decrease</v>
      </c>
      <c r="AP817" s="12" t="str">
        <f t="shared" ref="AP817:AP879" si="193">IF(AO817="increase or decrease",IF( Z817&gt;0,"increase","decrease"),"blank")</f>
        <v>decrease</v>
      </c>
      <c r="AQ817" s="12" t="str">
        <f t="shared" ref="AQ817:AQ879" si="194">IF(AA817=0,"no change","increase or decrease")</f>
        <v>increase or decrease</v>
      </c>
      <c r="AR817" s="12" t="str">
        <f t="shared" ref="AR817:AR879" si="195">IF(AQ817="increase or decrease",IF( AA817&gt;0,"increase","decrease"),"blank")</f>
        <v>decrease</v>
      </c>
      <c r="AS817" s="12" t="str">
        <f t="shared" ref="AS817:AS879" si="196">IF(AB817=0,"no change","increase or decrease")</f>
        <v>increase or decrease</v>
      </c>
      <c r="AT817" s="12" t="str">
        <f t="shared" ref="AT817:AT879" si="197">IF(AS817="increase or decrease",IF( AB817&gt;0,"increase","decrease"),"blank")</f>
        <v>increase</v>
      </c>
      <c r="AU817" s="12" t="str">
        <f t="shared" ref="AU817:AU879" si="198">IF(AC817=0,"no change","increase or decrease")</f>
        <v>no change</v>
      </c>
      <c r="AV817" s="12" t="str">
        <f t="shared" ref="AV817:AV879" si="199">IF(AU817="increase or decrease",IF( AC817&gt;0,"increase","decrease"),"blank")</f>
        <v>blank</v>
      </c>
      <c r="AW817" s="12" t="str">
        <f t="shared" ref="AW817:AW879" si="200">IF(AD817=0,"no change","increase or decrease")</f>
        <v>no change</v>
      </c>
      <c r="AX817" s="12" t="str">
        <f t="shared" ref="AX817:AX879" si="201">IF(AW817="increase or decrease",IF( AD817&gt;0,"increase","decrease"),"blank")</f>
        <v>blank</v>
      </c>
      <c r="AY817" s="103"/>
      <c r="AZ817" s="103" t="str">
        <f t="shared" ref="AZ817:AZ879" si="202">IF(AND(AM817="no change", AO817="no change", AQ817="no change", AS817="no change",AU817="no change",AW817="no change"),"no change", " ")</f>
        <v xml:space="preserve"> </v>
      </c>
      <c r="BA817" s="103" t="str">
        <f t="shared" ref="BA817:BA879" si="203">IF(OR(AN817="increase",AP817="increase",AR817="increase",AT817="increase",AV817="increase",AX817="increase"), "increase", " ")</f>
        <v>increase</v>
      </c>
      <c r="BB817" s="103" t="str">
        <f t="shared" ref="BB817:BB879" si="204">IF(OR(AN817="decrease",AP817="decrease",AR817="decrease",AT817="decrease",AV817="decrease",AX817="decrease"), "decrease", " ")</f>
        <v>decrease</v>
      </c>
      <c r="BC817" s="12" t="str">
        <f t="shared" ref="BC817:BC879" si="205">IF(AND(BE817=" ", BA817="increase"), "increase", " ")</f>
        <v xml:space="preserve"> </v>
      </c>
      <c r="BD817" s="12" t="str">
        <f t="shared" ref="BD817:BD879" si="206">IF(AND(BE817=" ", BB817="decrease"), "decrease", " ")</f>
        <v xml:space="preserve"> </v>
      </c>
      <c r="BE817" s="12" t="str">
        <f t="shared" ref="BE817:BE879" si="207">IF(AND(BA817="increase", BB817="decrease"), "both", " ")</f>
        <v>both</v>
      </c>
      <c r="BH817" s="110">
        <f t="shared" ref="BH817:BH879" si="208">Y817/L817</f>
        <v>-2.0512820512820513E-2</v>
      </c>
      <c r="BI817" s="110">
        <f t="shared" ref="BI817:BI879" si="209">Z817/M817</f>
        <v>-0.22175732217573221</v>
      </c>
      <c r="BJ817" s="110">
        <f t="shared" ref="BJ817:BJ879" si="210">AA817/N817</f>
        <v>-0.22040072859744991</v>
      </c>
      <c r="BK817" s="110">
        <f t="shared" ref="BK817:BK879" si="211">AB817/O817</f>
        <v>4.4543429844097994E-3</v>
      </c>
      <c r="BL817" s="110">
        <f t="shared" ref="BL817:BL879" si="212">AC817/P817</f>
        <v>0</v>
      </c>
      <c r="BM817" s="110">
        <f t="shared" ref="BM817:BM879" si="213">AD817/Q817</f>
        <v>0</v>
      </c>
      <c r="BN817" s="103"/>
      <c r="BO817" s="130">
        <f t="shared" ref="BO817:BO880" si="214">IF(MAX(BH817:BM817)&lt;ABS(MIN(BH817:BM817)),MIN(BH817:BM817),MAX(BH817:BM817))</f>
        <v>-0.22175732217573221</v>
      </c>
      <c r="BP817" s="130" cm="1">
        <f t="array" ref="BP817">MIN(IF(BH817:BM817&lt;0, BH817:BM817))</f>
        <v>-0.22175732217573221</v>
      </c>
      <c r="BQ817" s="12">
        <f t="shared" ref="BQ817:BQ880" si="215">COUNTIF(BP817,"&lt;-0.2")</f>
        <v>1</v>
      </c>
      <c r="BR817" s="12">
        <f t="shared" ref="BR817:BR880" si="216">COUNTIFS(BP817,"&gt;-0.2",BP817,"&lt;=-0.10")</f>
        <v>0</v>
      </c>
      <c r="BS817" s="12">
        <f t="shared" ref="BS817:BS880" si="217">COUNTIFS(BP817,"&gt;-0.1",BP817,"&lt;0")</f>
        <v>0</v>
      </c>
      <c r="BT817" s="12"/>
      <c r="CA817" s="108"/>
    </row>
    <row r="818" spans="1:79" x14ac:dyDescent="0.35">
      <c r="A818" s="102">
        <v>44249</v>
      </c>
      <c r="B818" s="11" t="s">
        <v>17</v>
      </c>
      <c r="C818" s="7">
        <v>1404</v>
      </c>
      <c r="D818" s="7" t="s">
        <v>20</v>
      </c>
      <c r="E818" s="7">
        <v>228500</v>
      </c>
      <c r="F818" s="7" t="s">
        <v>24</v>
      </c>
      <c r="G818" s="7">
        <v>228404</v>
      </c>
      <c r="H818" s="7">
        <v>1</v>
      </c>
      <c r="I818" s="7" t="str">
        <f t="shared" si="179"/>
        <v>Matches old PSSE info</v>
      </c>
      <c r="J818" s="7"/>
      <c r="K818" s="11"/>
      <c r="L818" s="7">
        <v>315</v>
      </c>
      <c r="M818" s="7">
        <v>400</v>
      </c>
      <c r="N818" s="7">
        <v>460</v>
      </c>
      <c r="O818" s="7">
        <v>378</v>
      </c>
      <c r="P818" s="7">
        <v>463</v>
      </c>
      <c r="Q818" s="7">
        <v>486</v>
      </c>
      <c r="R818" s="1"/>
      <c r="S818" s="7">
        <v>315</v>
      </c>
      <c r="T818" s="7">
        <v>400</v>
      </c>
      <c r="U818" s="7">
        <v>460</v>
      </c>
      <c r="V818" s="7">
        <v>378</v>
      </c>
      <c r="W818" s="96">
        <v>467</v>
      </c>
      <c r="X818" s="98">
        <v>537</v>
      </c>
      <c r="Y818" s="56">
        <f t="shared" si="180"/>
        <v>0</v>
      </c>
      <c r="Z818" s="7">
        <f t="shared" si="181"/>
        <v>0</v>
      </c>
      <c r="AA818" s="7">
        <f t="shared" si="182"/>
        <v>0</v>
      </c>
      <c r="AB818" s="7">
        <f t="shared" si="183"/>
        <v>0</v>
      </c>
      <c r="AC818" s="7">
        <f t="shared" si="184"/>
        <v>4</v>
      </c>
      <c r="AD818" s="7">
        <f t="shared" si="185"/>
        <v>51</v>
      </c>
      <c r="AE818" s="86"/>
      <c r="AF818" s="86"/>
      <c r="AG818" s="86"/>
      <c r="AH818" s="86"/>
      <c r="AI818" s="86" t="b">
        <f t="shared" si="186"/>
        <v>1</v>
      </c>
      <c r="AJ818" s="86" t="b">
        <f t="shared" si="187"/>
        <v>1</v>
      </c>
      <c r="AK818" s="86" t="b">
        <f t="shared" si="188"/>
        <v>0</v>
      </c>
      <c r="AM818" s="12" t="str">
        <f t="shared" si="190"/>
        <v>no change</v>
      </c>
      <c r="AN818" s="12" t="str">
        <f t="shared" si="191"/>
        <v>blank</v>
      </c>
      <c r="AO818" s="12" t="str">
        <f t="shared" si="192"/>
        <v>no change</v>
      </c>
      <c r="AP818" s="12" t="str">
        <f t="shared" si="193"/>
        <v>blank</v>
      </c>
      <c r="AQ818" s="12" t="str">
        <f t="shared" si="194"/>
        <v>no change</v>
      </c>
      <c r="AR818" s="12" t="str">
        <f t="shared" si="195"/>
        <v>blank</v>
      </c>
      <c r="AS818" s="12" t="str">
        <f t="shared" si="196"/>
        <v>no change</v>
      </c>
      <c r="AT818" s="12" t="str">
        <f t="shared" si="197"/>
        <v>blank</v>
      </c>
      <c r="AU818" s="12" t="str">
        <f t="shared" si="198"/>
        <v>increase or decrease</v>
      </c>
      <c r="AV818" s="12" t="str">
        <f t="shared" si="199"/>
        <v>increase</v>
      </c>
      <c r="AW818" s="12" t="str">
        <f t="shared" si="200"/>
        <v>increase or decrease</v>
      </c>
      <c r="AX818" s="12" t="str">
        <f t="shared" si="201"/>
        <v>increase</v>
      </c>
      <c r="AY818" s="103"/>
      <c r="AZ818" s="103" t="str">
        <f t="shared" si="202"/>
        <v xml:space="preserve"> </v>
      </c>
      <c r="BA818" s="103" t="str">
        <f t="shared" si="203"/>
        <v>increase</v>
      </c>
      <c r="BB818" s="103" t="str">
        <f t="shared" si="204"/>
        <v xml:space="preserve"> </v>
      </c>
      <c r="BC818" s="12" t="str">
        <f t="shared" si="205"/>
        <v>increase</v>
      </c>
      <c r="BD818" s="12" t="str">
        <f t="shared" si="206"/>
        <v xml:space="preserve"> </v>
      </c>
      <c r="BE818" s="12" t="str">
        <f t="shared" si="207"/>
        <v xml:space="preserve"> </v>
      </c>
      <c r="BH818" s="110">
        <f t="shared" si="208"/>
        <v>0</v>
      </c>
      <c r="BI818" s="110">
        <f t="shared" si="209"/>
        <v>0</v>
      </c>
      <c r="BJ818" s="110">
        <f t="shared" si="210"/>
        <v>0</v>
      </c>
      <c r="BK818" s="110">
        <f t="shared" si="211"/>
        <v>0</v>
      </c>
      <c r="BL818" s="110">
        <f t="shared" si="212"/>
        <v>8.6393088552915772E-3</v>
      </c>
      <c r="BM818" s="110">
        <f t="shared" si="213"/>
        <v>0.10493827160493827</v>
      </c>
      <c r="BN818" s="103"/>
      <c r="BO818" s="130">
        <f t="shared" si="214"/>
        <v>0.10493827160493827</v>
      </c>
      <c r="BP818" s="130" cm="1">
        <f t="array" ref="BP818">MIN(IF(BH818:BM818&lt;0, BH818:BM818))</f>
        <v>0</v>
      </c>
      <c r="BQ818" s="12">
        <f t="shared" si="215"/>
        <v>0</v>
      </c>
      <c r="BR818" s="12">
        <f t="shared" si="216"/>
        <v>0</v>
      </c>
      <c r="BS818" s="12">
        <f t="shared" si="217"/>
        <v>0</v>
      </c>
      <c r="BT818" s="12"/>
      <c r="CA818" s="108"/>
    </row>
    <row r="819" spans="1:79" x14ac:dyDescent="0.35">
      <c r="A819" s="99">
        <v>44096</v>
      </c>
      <c r="B819" s="84" t="s">
        <v>17</v>
      </c>
      <c r="C819" s="7">
        <v>1405</v>
      </c>
      <c r="D819" s="7" t="s">
        <v>89</v>
      </c>
      <c r="E819" s="7">
        <v>228314</v>
      </c>
      <c r="F819" s="7" t="s">
        <v>144</v>
      </c>
      <c r="G819" s="7">
        <v>228211</v>
      </c>
      <c r="H819" s="7">
        <v>1</v>
      </c>
      <c r="I819" s="7" t="str">
        <f t="shared" si="179"/>
        <v>Matches old PSSE info</v>
      </c>
      <c r="J819" s="7"/>
      <c r="K819" s="11"/>
      <c r="L819" s="7">
        <v>390</v>
      </c>
      <c r="M819" s="7">
        <v>478</v>
      </c>
      <c r="N819" s="7">
        <v>549</v>
      </c>
      <c r="O819" s="7">
        <v>449</v>
      </c>
      <c r="P819" s="7">
        <v>478</v>
      </c>
      <c r="Q819" s="7">
        <v>549</v>
      </c>
      <c r="R819" s="1"/>
      <c r="S819" s="5">
        <v>380</v>
      </c>
      <c r="T819" s="5">
        <v>445</v>
      </c>
      <c r="U819" s="5">
        <v>512</v>
      </c>
      <c r="V819" s="5">
        <v>434</v>
      </c>
      <c r="W819" s="7">
        <v>478</v>
      </c>
      <c r="X819" s="49">
        <v>549</v>
      </c>
      <c r="Y819" s="56">
        <f t="shared" si="180"/>
        <v>-10</v>
      </c>
      <c r="Z819" s="7">
        <f t="shared" si="181"/>
        <v>-33</v>
      </c>
      <c r="AA819" s="7">
        <f t="shared" si="182"/>
        <v>-37</v>
      </c>
      <c r="AB819" s="7">
        <f t="shared" si="183"/>
        <v>-15</v>
      </c>
      <c r="AC819" s="7">
        <f t="shared" si="184"/>
        <v>0</v>
      </c>
      <c r="AD819" s="7">
        <f t="shared" si="185"/>
        <v>0</v>
      </c>
      <c r="AE819" s="86"/>
      <c r="AF819" s="86"/>
      <c r="AG819" s="86"/>
      <c r="AH819" s="86"/>
      <c r="AI819" s="86" t="b">
        <f t="shared" si="186"/>
        <v>1</v>
      </c>
      <c r="AJ819" s="86" t="b">
        <f t="shared" si="187"/>
        <v>1</v>
      </c>
      <c r="AK819" s="86" t="b">
        <f t="shared" si="188"/>
        <v>0</v>
      </c>
      <c r="AM819" s="12" t="str">
        <f t="shared" si="190"/>
        <v>increase or decrease</v>
      </c>
      <c r="AN819" s="12" t="str">
        <f t="shared" si="191"/>
        <v>decrease</v>
      </c>
      <c r="AO819" s="12" t="str">
        <f t="shared" si="192"/>
        <v>increase or decrease</v>
      </c>
      <c r="AP819" s="12" t="str">
        <f t="shared" si="193"/>
        <v>decrease</v>
      </c>
      <c r="AQ819" s="12" t="str">
        <f t="shared" si="194"/>
        <v>increase or decrease</v>
      </c>
      <c r="AR819" s="12" t="str">
        <f t="shared" si="195"/>
        <v>decrease</v>
      </c>
      <c r="AS819" s="12" t="str">
        <f t="shared" si="196"/>
        <v>increase or decrease</v>
      </c>
      <c r="AT819" s="12" t="str">
        <f t="shared" si="197"/>
        <v>decrease</v>
      </c>
      <c r="AU819" s="12" t="str">
        <f t="shared" si="198"/>
        <v>no change</v>
      </c>
      <c r="AV819" s="12" t="str">
        <f t="shared" si="199"/>
        <v>blank</v>
      </c>
      <c r="AW819" s="12" t="str">
        <f t="shared" si="200"/>
        <v>no change</v>
      </c>
      <c r="AX819" s="12" t="str">
        <f t="shared" si="201"/>
        <v>blank</v>
      </c>
      <c r="AY819" s="103"/>
      <c r="AZ819" s="103" t="str">
        <f t="shared" si="202"/>
        <v xml:space="preserve"> </v>
      </c>
      <c r="BA819" s="103" t="str">
        <f t="shared" si="203"/>
        <v xml:space="preserve"> </v>
      </c>
      <c r="BB819" s="103" t="str">
        <f t="shared" si="204"/>
        <v>decrease</v>
      </c>
      <c r="BC819" s="12" t="str">
        <f t="shared" si="205"/>
        <v xml:space="preserve"> </v>
      </c>
      <c r="BD819" s="12" t="str">
        <f t="shared" si="206"/>
        <v>decrease</v>
      </c>
      <c r="BE819" s="12" t="str">
        <f t="shared" si="207"/>
        <v xml:space="preserve"> </v>
      </c>
      <c r="BH819" s="110">
        <f t="shared" si="208"/>
        <v>-2.564102564102564E-2</v>
      </c>
      <c r="BI819" s="110">
        <f t="shared" si="209"/>
        <v>-6.903765690376569E-2</v>
      </c>
      <c r="BJ819" s="110">
        <f t="shared" si="210"/>
        <v>-6.7395264116575593E-2</v>
      </c>
      <c r="BK819" s="110">
        <f t="shared" si="211"/>
        <v>-3.34075723830735E-2</v>
      </c>
      <c r="BL819" s="110">
        <f t="shared" si="212"/>
        <v>0</v>
      </c>
      <c r="BM819" s="110">
        <f t="shared" si="213"/>
        <v>0</v>
      </c>
      <c r="BN819" s="103"/>
      <c r="BO819" s="130">
        <f t="shared" si="214"/>
        <v>-6.903765690376569E-2</v>
      </c>
      <c r="BP819" s="130" cm="1">
        <f t="array" ref="BP819">MIN(IF(BH819:BM819&lt;0, BH819:BM819))</f>
        <v>-6.903765690376569E-2</v>
      </c>
      <c r="BQ819" s="12">
        <f t="shared" si="215"/>
        <v>0</v>
      </c>
      <c r="BR819" s="12">
        <f t="shared" si="216"/>
        <v>0</v>
      </c>
      <c r="BS819" s="12">
        <f t="shared" si="217"/>
        <v>1</v>
      </c>
      <c r="BT819" s="12"/>
      <c r="CA819" s="108"/>
    </row>
    <row r="820" spans="1:79" x14ac:dyDescent="0.35">
      <c r="A820" s="102">
        <v>44202</v>
      </c>
      <c r="B820" s="11" t="s">
        <v>17</v>
      </c>
      <c r="C820" s="7">
        <v>1406</v>
      </c>
      <c r="D820" s="7" t="s">
        <v>144</v>
      </c>
      <c r="E820" s="7">
        <v>228211</v>
      </c>
      <c r="F820" s="7" t="s">
        <v>310</v>
      </c>
      <c r="G820" s="7">
        <v>939930</v>
      </c>
      <c r="H820" s="7">
        <v>1</v>
      </c>
      <c r="I820" s="7" t="str">
        <f t="shared" si="179"/>
        <v>Matches old PSSE info</v>
      </c>
      <c r="J820" s="7"/>
      <c r="K820" s="11"/>
      <c r="L820" s="7">
        <v>390</v>
      </c>
      <c r="M820" s="7">
        <v>478</v>
      </c>
      <c r="N820" s="7">
        <v>549</v>
      </c>
      <c r="O820" s="7">
        <v>449</v>
      </c>
      <c r="P820" s="7">
        <v>478</v>
      </c>
      <c r="Q820" s="7">
        <v>549</v>
      </c>
      <c r="R820" s="1"/>
      <c r="S820" s="96">
        <v>392</v>
      </c>
      <c r="T820" s="7">
        <v>478</v>
      </c>
      <c r="U820" s="5">
        <v>540</v>
      </c>
      <c r="V820" s="96">
        <v>451</v>
      </c>
      <c r="W820" s="7">
        <v>478</v>
      </c>
      <c r="X820" s="49">
        <v>549</v>
      </c>
      <c r="Y820" s="56">
        <f t="shared" si="180"/>
        <v>2</v>
      </c>
      <c r="Z820" s="7">
        <f t="shared" si="181"/>
        <v>0</v>
      </c>
      <c r="AA820" s="7">
        <f t="shared" si="182"/>
        <v>-9</v>
      </c>
      <c r="AB820" s="7">
        <f t="shared" si="183"/>
        <v>2</v>
      </c>
      <c r="AC820" s="7">
        <f t="shared" si="184"/>
        <v>0</v>
      </c>
      <c r="AD820" s="7">
        <f t="shared" si="185"/>
        <v>0</v>
      </c>
      <c r="AE820" s="86"/>
      <c r="AF820" s="86"/>
      <c r="AG820" s="86"/>
      <c r="AH820" s="86"/>
      <c r="AI820" s="86" t="b">
        <f t="shared" si="186"/>
        <v>1</v>
      </c>
      <c r="AJ820" s="86" t="b">
        <f t="shared" si="187"/>
        <v>1</v>
      </c>
      <c r="AK820" s="86" t="b">
        <f t="shared" si="188"/>
        <v>0</v>
      </c>
      <c r="AM820" s="12" t="str">
        <f t="shared" si="190"/>
        <v>increase or decrease</v>
      </c>
      <c r="AN820" s="12" t="str">
        <f t="shared" si="191"/>
        <v>increase</v>
      </c>
      <c r="AO820" s="12" t="str">
        <f t="shared" si="192"/>
        <v>no change</v>
      </c>
      <c r="AP820" s="12" t="str">
        <f t="shared" si="193"/>
        <v>blank</v>
      </c>
      <c r="AQ820" s="12" t="str">
        <f t="shared" si="194"/>
        <v>increase or decrease</v>
      </c>
      <c r="AR820" s="12" t="str">
        <f t="shared" si="195"/>
        <v>decrease</v>
      </c>
      <c r="AS820" s="12" t="str">
        <f t="shared" si="196"/>
        <v>increase or decrease</v>
      </c>
      <c r="AT820" s="12" t="str">
        <f t="shared" si="197"/>
        <v>increase</v>
      </c>
      <c r="AU820" s="12" t="str">
        <f t="shared" si="198"/>
        <v>no change</v>
      </c>
      <c r="AV820" s="12" t="str">
        <f t="shared" si="199"/>
        <v>blank</v>
      </c>
      <c r="AW820" s="12" t="str">
        <f t="shared" si="200"/>
        <v>no change</v>
      </c>
      <c r="AX820" s="12" t="str">
        <f t="shared" si="201"/>
        <v>blank</v>
      </c>
      <c r="AY820" s="103"/>
      <c r="AZ820" s="103" t="str">
        <f t="shared" si="202"/>
        <v xml:space="preserve"> </v>
      </c>
      <c r="BA820" s="103" t="str">
        <f t="shared" si="203"/>
        <v>increase</v>
      </c>
      <c r="BB820" s="103" t="str">
        <f t="shared" si="204"/>
        <v>decrease</v>
      </c>
      <c r="BC820" s="12" t="str">
        <f t="shared" si="205"/>
        <v xml:space="preserve"> </v>
      </c>
      <c r="BD820" s="12" t="str">
        <f t="shared" si="206"/>
        <v xml:space="preserve"> </v>
      </c>
      <c r="BE820" s="12" t="str">
        <f t="shared" si="207"/>
        <v>both</v>
      </c>
      <c r="BH820" s="110">
        <f t="shared" si="208"/>
        <v>5.1282051282051282E-3</v>
      </c>
      <c r="BI820" s="110">
        <f t="shared" si="209"/>
        <v>0</v>
      </c>
      <c r="BJ820" s="110">
        <f t="shared" si="210"/>
        <v>-1.6393442622950821E-2</v>
      </c>
      <c r="BK820" s="110">
        <f t="shared" si="211"/>
        <v>4.4543429844097994E-3</v>
      </c>
      <c r="BL820" s="110">
        <f t="shared" si="212"/>
        <v>0</v>
      </c>
      <c r="BM820" s="110">
        <f t="shared" si="213"/>
        <v>0</v>
      </c>
      <c r="BN820" s="103"/>
      <c r="BO820" s="130">
        <f t="shared" si="214"/>
        <v>-1.6393442622950821E-2</v>
      </c>
      <c r="BP820" s="130" cm="1">
        <f t="array" ref="BP820">MIN(IF(BH820:BM820&lt;0, BH820:BM820))</f>
        <v>-1.6393442622950821E-2</v>
      </c>
      <c r="BQ820" s="12">
        <f t="shared" si="215"/>
        <v>0</v>
      </c>
      <c r="BR820" s="12">
        <f t="shared" si="216"/>
        <v>0</v>
      </c>
      <c r="BS820" s="12">
        <f t="shared" si="217"/>
        <v>1</v>
      </c>
      <c r="BT820" s="12"/>
      <c r="CA820" s="108"/>
    </row>
    <row r="821" spans="1:79" x14ac:dyDescent="0.35">
      <c r="A821" s="102">
        <v>44249</v>
      </c>
      <c r="B821" s="11" t="s">
        <v>17</v>
      </c>
      <c r="C821" s="7">
        <v>1409</v>
      </c>
      <c r="D821" s="7" t="s">
        <v>90</v>
      </c>
      <c r="E821" s="7">
        <v>228500</v>
      </c>
      <c r="F821" s="7" t="s">
        <v>20</v>
      </c>
      <c r="G821" s="7">
        <v>228502</v>
      </c>
      <c r="H821" s="7">
        <v>1</v>
      </c>
      <c r="I821" s="7" t="str">
        <f t="shared" si="179"/>
        <v>Matches old PSSE info</v>
      </c>
      <c r="J821" s="7"/>
      <c r="K821" s="11"/>
      <c r="L821" s="7">
        <v>390</v>
      </c>
      <c r="M821" s="7">
        <v>478</v>
      </c>
      <c r="N821" s="7">
        <v>549</v>
      </c>
      <c r="O821" s="7">
        <v>449</v>
      </c>
      <c r="P821" s="7">
        <v>478</v>
      </c>
      <c r="Q821" s="7">
        <v>549</v>
      </c>
      <c r="R821" s="1"/>
      <c r="S821" s="96">
        <v>391</v>
      </c>
      <c r="T821" s="7">
        <v>478</v>
      </c>
      <c r="U821" s="5">
        <v>539</v>
      </c>
      <c r="V821" s="96">
        <v>451</v>
      </c>
      <c r="W821" s="7">
        <v>478</v>
      </c>
      <c r="X821" s="49">
        <v>549</v>
      </c>
      <c r="Y821" s="56">
        <f t="shared" si="180"/>
        <v>1</v>
      </c>
      <c r="Z821" s="7">
        <f t="shared" si="181"/>
        <v>0</v>
      </c>
      <c r="AA821" s="7">
        <f t="shared" si="182"/>
        <v>-10</v>
      </c>
      <c r="AB821" s="7">
        <f t="shared" si="183"/>
        <v>2</v>
      </c>
      <c r="AC821" s="7">
        <f t="shared" si="184"/>
        <v>0</v>
      </c>
      <c r="AD821" s="7">
        <f t="shared" si="185"/>
        <v>0</v>
      </c>
      <c r="AE821" s="86"/>
      <c r="AF821" s="86"/>
      <c r="AG821" s="86"/>
      <c r="AH821" s="86"/>
      <c r="AI821" s="86" t="b">
        <f t="shared" si="186"/>
        <v>1</v>
      </c>
      <c r="AJ821" s="86" t="b">
        <f t="shared" si="187"/>
        <v>1</v>
      </c>
      <c r="AK821" s="86" t="b">
        <f t="shared" si="188"/>
        <v>0</v>
      </c>
      <c r="AM821" s="12" t="str">
        <f t="shared" si="190"/>
        <v>increase or decrease</v>
      </c>
      <c r="AN821" s="12" t="str">
        <f t="shared" si="191"/>
        <v>increase</v>
      </c>
      <c r="AO821" s="12" t="str">
        <f t="shared" si="192"/>
        <v>no change</v>
      </c>
      <c r="AP821" s="12" t="str">
        <f t="shared" si="193"/>
        <v>blank</v>
      </c>
      <c r="AQ821" s="12" t="str">
        <f t="shared" si="194"/>
        <v>increase or decrease</v>
      </c>
      <c r="AR821" s="12" t="str">
        <f t="shared" si="195"/>
        <v>decrease</v>
      </c>
      <c r="AS821" s="12" t="str">
        <f t="shared" si="196"/>
        <v>increase or decrease</v>
      </c>
      <c r="AT821" s="12" t="str">
        <f t="shared" si="197"/>
        <v>increase</v>
      </c>
      <c r="AU821" s="12" t="str">
        <f t="shared" si="198"/>
        <v>no change</v>
      </c>
      <c r="AV821" s="12" t="str">
        <f t="shared" si="199"/>
        <v>blank</v>
      </c>
      <c r="AW821" s="12" t="str">
        <f t="shared" si="200"/>
        <v>no change</v>
      </c>
      <c r="AX821" s="12" t="str">
        <f t="shared" si="201"/>
        <v>blank</v>
      </c>
      <c r="AY821" s="103"/>
      <c r="AZ821" s="103" t="str">
        <f t="shared" si="202"/>
        <v xml:space="preserve"> </v>
      </c>
      <c r="BA821" s="103" t="str">
        <f t="shared" si="203"/>
        <v>increase</v>
      </c>
      <c r="BB821" s="103" t="str">
        <f t="shared" si="204"/>
        <v>decrease</v>
      </c>
      <c r="BC821" s="12" t="str">
        <f t="shared" si="205"/>
        <v xml:space="preserve"> </v>
      </c>
      <c r="BD821" s="12" t="str">
        <f t="shared" si="206"/>
        <v xml:space="preserve"> </v>
      </c>
      <c r="BE821" s="12" t="str">
        <f t="shared" si="207"/>
        <v>both</v>
      </c>
      <c r="BH821" s="110">
        <f t="shared" si="208"/>
        <v>2.5641025641025641E-3</v>
      </c>
      <c r="BI821" s="110">
        <f t="shared" si="209"/>
        <v>0</v>
      </c>
      <c r="BJ821" s="110">
        <f t="shared" si="210"/>
        <v>-1.8214936247723135E-2</v>
      </c>
      <c r="BK821" s="110">
        <f t="shared" si="211"/>
        <v>4.4543429844097994E-3</v>
      </c>
      <c r="BL821" s="110">
        <f t="shared" si="212"/>
        <v>0</v>
      </c>
      <c r="BM821" s="110">
        <f t="shared" si="213"/>
        <v>0</v>
      </c>
      <c r="BN821" s="103"/>
      <c r="BO821" s="130">
        <f t="shared" si="214"/>
        <v>-1.8214936247723135E-2</v>
      </c>
      <c r="BP821" s="130" cm="1">
        <f t="array" ref="BP821">MIN(IF(BH821:BM821&lt;0, BH821:BM821))</f>
        <v>-1.8214936247723135E-2</v>
      </c>
      <c r="BQ821" s="12">
        <f t="shared" si="215"/>
        <v>0</v>
      </c>
      <c r="BR821" s="12">
        <f t="shared" si="216"/>
        <v>0</v>
      </c>
      <c r="BS821" s="12">
        <f t="shared" si="217"/>
        <v>1</v>
      </c>
      <c r="BT821" s="12"/>
      <c r="CA821" s="108"/>
    </row>
    <row r="822" spans="1:79" x14ac:dyDescent="0.35">
      <c r="A822" s="102">
        <v>44202</v>
      </c>
      <c r="B822" s="11" t="s">
        <v>17</v>
      </c>
      <c r="C822" s="7">
        <v>1410</v>
      </c>
      <c r="D822" s="7" t="s">
        <v>20</v>
      </c>
      <c r="E822" s="7">
        <v>228500</v>
      </c>
      <c r="F822" s="7" t="s">
        <v>93</v>
      </c>
      <c r="G822" s="7">
        <v>228482</v>
      </c>
      <c r="H822" s="7">
        <v>1</v>
      </c>
      <c r="I822" s="7" t="str">
        <f t="shared" si="179"/>
        <v>Matches old PSSE info</v>
      </c>
      <c r="J822" s="7"/>
      <c r="K822" s="11"/>
      <c r="L822" s="7">
        <v>390</v>
      </c>
      <c r="M822" s="7">
        <v>478</v>
      </c>
      <c r="N822" s="7">
        <v>549</v>
      </c>
      <c r="O822" s="7">
        <v>449</v>
      </c>
      <c r="P822" s="7">
        <v>478</v>
      </c>
      <c r="Q822" s="7">
        <v>549</v>
      </c>
      <c r="R822" s="1"/>
      <c r="S822" s="96">
        <v>392</v>
      </c>
      <c r="T822" s="7">
        <v>478</v>
      </c>
      <c r="U822" s="5">
        <v>540</v>
      </c>
      <c r="V822" s="96">
        <v>451</v>
      </c>
      <c r="W822" s="7">
        <v>478</v>
      </c>
      <c r="X822" s="49">
        <v>549</v>
      </c>
      <c r="Y822" s="56">
        <f t="shared" si="180"/>
        <v>2</v>
      </c>
      <c r="Z822" s="7">
        <f t="shared" si="181"/>
        <v>0</v>
      </c>
      <c r="AA822" s="7">
        <f t="shared" si="182"/>
        <v>-9</v>
      </c>
      <c r="AB822" s="7">
        <f t="shared" si="183"/>
        <v>2</v>
      </c>
      <c r="AC822" s="7">
        <f t="shared" si="184"/>
        <v>0</v>
      </c>
      <c r="AD822" s="7">
        <f t="shared" si="185"/>
        <v>0</v>
      </c>
      <c r="AE822" s="86"/>
      <c r="AF822" s="86"/>
      <c r="AG822" s="86"/>
      <c r="AH822" s="86"/>
      <c r="AI822" s="86" t="b">
        <f t="shared" si="186"/>
        <v>1</v>
      </c>
      <c r="AJ822" s="86" t="b">
        <f t="shared" si="187"/>
        <v>1</v>
      </c>
      <c r="AK822" s="86" t="b">
        <f t="shared" si="188"/>
        <v>0</v>
      </c>
      <c r="AM822" s="12" t="str">
        <f t="shared" si="190"/>
        <v>increase or decrease</v>
      </c>
      <c r="AN822" s="12" t="str">
        <f t="shared" si="191"/>
        <v>increase</v>
      </c>
      <c r="AO822" s="12" t="str">
        <f t="shared" si="192"/>
        <v>no change</v>
      </c>
      <c r="AP822" s="12" t="str">
        <f t="shared" si="193"/>
        <v>blank</v>
      </c>
      <c r="AQ822" s="12" t="str">
        <f t="shared" si="194"/>
        <v>increase or decrease</v>
      </c>
      <c r="AR822" s="12" t="str">
        <f t="shared" si="195"/>
        <v>decrease</v>
      </c>
      <c r="AS822" s="12" t="str">
        <f t="shared" si="196"/>
        <v>increase or decrease</v>
      </c>
      <c r="AT822" s="12" t="str">
        <f t="shared" si="197"/>
        <v>increase</v>
      </c>
      <c r="AU822" s="12" t="str">
        <f t="shared" si="198"/>
        <v>no change</v>
      </c>
      <c r="AV822" s="12" t="str">
        <f t="shared" si="199"/>
        <v>blank</v>
      </c>
      <c r="AW822" s="12" t="str">
        <f t="shared" si="200"/>
        <v>no change</v>
      </c>
      <c r="AX822" s="12" t="str">
        <f t="shared" si="201"/>
        <v>blank</v>
      </c>
      <c r="AY822" s="103"/>
      <c r="AZ822" s="103" t="str">
        <f t="shared" si="202"/>
        <v xml:space="preserve"> </v>
      </c>
      <c r="BA822" s="103" t="str">
        <f t="shared" si="203"/>
        <v>increase</v>
      </c>
      <c r="BB822" s="103" t="str">
        <f t="shared" si="204"/>
        <v>decrease</v>
      </c>
      <c r="BC822" s="12" t="str">
        <f t="shared" si="205"/>
        <v xml:space="preserve"> </v>
      </c>
      <c r="BD822" s="12" t="str">
        <f t="shared" si="206"/>
        <v xml:space="preserve"> </v>
      </c>
      <c r="BE822" s="12" t="str">
        <f t="shared" si="207"/>
        <v>both</v>
      </c>
      <c r="BH822" s="110">
        <f t="shared" si="208"/>
        <v>5.1282051282051282E-3</v>
      </c>
      <c r="BI822" s="110">
        <f t="shared" si="209"/>
        <v>0</v>
      </c>
      <c r="BJ822" s="110">
        <f t="shared" si="210"/>
        <v>-1.6393442622950821E-2</v>
      </c>
      <c r="BK822" s="110">
        <f t="shared" si="211"/>
        <v>4.4543429844097994E-3</v>
      </c>
      <c r="BL822" s="110">
        <f t="shared" si="212"/>
        <v>0</v>
      </c>
      <c r="BM822" s="110">
        <f t="shared" si="213"/>
        <v>0</v>
      </c>
      <c r="BN822" s="103"/>
      <c r="BO822" s="130">
        <f t="shared" si="214"/>
        <v>-1.6393442622950821E-2</v>
      </c>
      <c r="BP822" s="130" cm="1">
        <f t="array" ref="BP822">MIN(IF(BH822:BM822&lt;0, BH822:BM822))</f>
        <v>-1.6393442622950821E-2</v>
      </c>
      <c r="BQ822" s="12">
        <f t="shared" si="215"/>
        <v>0</v>
      </c>
      <c r="BR822" s="12">
        <f t="shared" si="216"/>
        <v>0</v>
      </c>
      <c r="BS822" s="12">
        <f t="shared" si="217"/>
        <v>1</v>
      </c>
      <c r="BT822" s="12"/>
      <c r="CA822" s="108"/>
    </row>
    <row r="823" spans="1:79" x14ac:dyDescent="0.35">
      <c r="A823" s="102">
        <v>44224</v>
      </c>
      <c r="B823" s="11" t="s">
        <v>17</v>
      </c>
      <c r="C823" s="7">
        <v>1411</v>
      </c>
      <c r="D823" s="61" t="s">
        <v>396</v>
      </c>
      <c r="E823" s="7">
        <v>228106</v>
      </c>
      <c r="F823" s="7" t="s">
        <v>19</v>
      </c>
      <c r="G823" s="7">
        <v>228197</v>
      </c>
      <c r="H823" s="7">
        <v>1</v>
      </c>
      <c r="I823" s="7" t="str">
        <f t="shared" si="179"/>
        <v>Matches old PSSE info</v>
      </c>
      <c r="J823" s="7"/>
      <c r="K823" s="11"/>
      <c r="L823" s="7">
        <v>198</v>
      </c>
      <c r="M823" s="7">
        <v>218</v>
      </c>
      <c r="N823" s="7">
        <v>251</v>
      </c>
      <c r="O823" s="7">
        <v>244</v>
      </c>
      <c r="P823" s="7">
        <v>280</v>
      </c>
      <c r="Q823" s="7">
        <v>322</v>
      </c>
      <c r="R823" s="1"/>
      <c r="S823" s="5">
        <v>150</v>
      </c>
      <c r="T823" s="96">
        <v>219</v>
      </c>
      <c r="U823" s="5">
        <v>238</v>
      </c>
      <c r="V823" s="5">
        <v>208</v>
      </c>
      <c r="W823" s="7">
        <v>280</v>
      </c>
      <c r="X823" s="52">
        <v>305</v>
      </c>
      <c r="Y823" s="56">
        <f t="shared" si="180"/>
        <v>-48</v>
      </c>
      <c r="Z823" s="7">
        <f t="shared" si="181"/>
        <v>1</v>
      </c>
      <c r="AA823" s="7">
        <f t="shared" si="182"/>
        <v>-13</v>
      </c>
      <c r="AB823" s="7">
        <f t="shared" si="183"/>
        <v>-36</v>
      </c>
      <c r="AC823" s="7">
        <f t="shared" si="184"/>
        <v>0</v>
      </c>
      <c r="AD823" s="7">
        <f t="shared" si="185"/>
        <v>-17</v>
      </c>
      <c r="AE823" s="86"/>
      <c r="AF823" s="86"/>
      <c r="AG823" s="86"/>
      <c r="AH823" s="86"/>
      <c r="AI823" s="86" t="b">
        <f t="shared" si="186"/>
        <v>1</v>
      </c>
      <c r="AJ823" s="86" t="b">
        <f t="shared" si="187"/>
        <v>1</v>
      </c>
      <c r="AK823" s="86" t="b">
        <f t="shared" si="188"/>
        <v>0</v>
      </c>
      <c r="AM823" s="12" t="str">
        <f t="shared" si="190"/>
        <v>increase or decrease</v>
      </c>
      <c r="AN823" s="12" t="str">
        <f t="shared" si="191"/>
        <v>decrease</v>
      </c>
      <c r="AO823" s="12" t="str">
        <f t="shared" si="192"/>
        <v>increase or decrease</v>
      </c>
      <c r="AP823" s="12" t="str">
        <f t="shared" si="193"/>
        <v>increase</v>
      </c>
      <c r="AQ823" s="12" t="str">
        <f t="shared" si="194"/>
        <v>increase or decrease</v>
      </c>
      <c r="AR823" s="12" t="str">
        <f t="shared" si="195"/>
        <v>decrease</v>
      </c>
      <c r="AS823" s="12" t="str">
        <f t="shared" si="196"/>
        <v>increase or decrease</v>
      </c>
      <c r="AT823" s="12" t="str">
        <f t="shared" si="197"/>
        <v>decrease</v>
      </c>
      <c r="AU823" s="12" t="str">
        <f t="shared" si="198"/>
        <v>no change</v>
      </c>
      <c r="AV823" s="12" t="str">
        <f t="shared" si="199"/>
        <v>blank</v>
      </c>
      <c r="AW823" s="12" t="str">
        <f t="shared" si="200"/>
        <v>increase or decrease</v>
      </c>
      <c r="AX823" s="12" t="str">
        <f t="shared" si="201"/>
        <v>decrease</v>
      </c>
      <c r="AY823" s="103"/>
      <c r="AZ823" s="103" t="str">
        <f t="shared" si="202"/>
        <v xml:space="preserve"> </v>
      </c>
      <c r="BA823" s="103" t="str">
        <f t="shared" si="203"/>
        <v>increase</v>
      </c>
      <c r="BB823" s="103" t="str">
        <f t="shared" si="204"/>
        <v>decrease</v>
      </c>
      <c r="BC823" s="12" t="str">
        <f t="shared" si="205"/>
        <v xml:space="preserve"> </v>
      </c>
      <c r="BD823" s="12" t="str">
        <f t="shared" si="206"/>
        <v xml:space="preserve"> </v>
      </c>
      <c r="BE823" s="12" t="str">
        <f t="shared" si="207"/>
        <v>both</v>
      </c>
      <c r="BH823" s="110">
        <f t="shared" si="208"/>
        <v>-0.24242424242424243</v>
      </c>
      <c r="BI823" s="110">
        <f t="shared" si="209"/>
        <v>4.5871559633027525E-3</v>
      </c>
      <c r="BJ823" s="110">
        <f t="shared" si="210"/>
        <v>-5.1792828685258967E-2</v>
      </c>
      <c r="BK823" s="110">
        <f t="shared" si="211"/>
        <v>-0.14754098360655737</v>
      </c>
      <c r="BL823" s="110">
        <f t="shared" si="212"/>
        <v>0</v>
      </c>
      <c r="BM823" s="110">
        <f t="shared" si="213"/>
        <v>-5.2795031055900624E-2</v>
      </c>
      <c r="BN823" s="103"/>
      <c r="BO823" s="130">
        <f t="shared" si="214"/>
        <v>-0.24242424242424243</v>
      </c>
      <c r="BP823" s="130" cm="1">
        <f t="array" ref="BP823">MIN(IF(BH823:BM823&lt;0, BH823:BM823))</f>
        <v>-0.24242424242424243</v>
      </c>
      <c r="BQ823" s="12">
        <f t="shared" si="215"/>
        <v>1</v>
      </c>
      <c r="BR823" s="12">
        <f t="shared" si="216"/>
        <v>0</v>
      </c>
      <c r="BS823" s="12">
        <f t="shared" si="217"/>
        <v>0</v>
      </c>
      <c r="BT823" s="12"/>
      <c r="CA823" s="108"/>
    </row>
    <row r="824" spans="1:79" x14ac:dyDescent="0.35">
      <c r="A824" s="102">
        <v>44224</v>
      </c>
      <c r="B824" s="11" t="s">
        <v>17</v>
      </c>
      <c r="C824" s="7">
        <v>1412</v>
      </c>
      <c r="D824" s="61" t="s">
        <v>396</v>
      </c>
      <c r="E824" s="7">
        <v>228108</v>
      </c>
      <c r="F824" s="7" t="s">
        <v>397</v>
      </c>
      <c r="G824" s="7">
        <v>228113</v>
      </c>
      <c r="H824" s="7">
        <v>1</v>
      </c>
      <c r="I824" s="7" t="str">
        <f t="shared" si="179"/>
        <v>Matches old PSSE info</v>
      </c>
      <c r="J824" s="7"/>
      <c r="K824" s="11"/>
      <c r="L824" s="7">
        <v>245</v>
      </c>
      <c r="M824" s="7">
        <v>315</v>
      </c>
      <c r="N824" s="7">
        <v>362</v>
      </c>
      <c r="O824" s="7">
        <v>283</v>
      </c>
      <c r="P824" s="7">
        <v>355</v>
      </c>
      <c r="Q824" s="7">
        <v>408</v>
      </c>
      <c r="R824" s="1"/>
      <c r="S824" s="96">
        <v>246</v>
      </c>
      <c r="T824" s="7">
        <v>315</v>
      </c>
      <c r="U824" s="5">
        <v>337</v>
      </c>
      <c r="V824" s="7">
        <v>283</v>
      </c>
      <c r="W824" s="7">
        <v>355</v>
      </c>
      <c r="X824" s="52">
        <v>381</v>
      </c>
      <c r="Y824" s="56">
        <f t="shared" si="180"/>
        <v>1</v>
      </c>
      <c r="Z824" s="7">
        <f t="shared" si="181"/>
        <v>0</v>
      </c>
      <c r="AA824" s="7">
        <f t="shared" si="182"/>
        <v>-25</v>
      </c>
      <c r="AB824" s="7">
        <f t="shared" si="183"/>
        <v>0</v>
      </c>
      <c r="AC824" s="7">
        <f t="shared" si="184"/>
        <v>0</v>
      </c>
      <c r="AD824" s="7">
        <f t="shared" si="185"/>
        <v>-27</v>
      </c>
      <c r="AE824" s="86"/>
      <c r="AF824" s="86"/>
      <c r="AG824" s="86"/>
      <c r="AH824" s="86"/>
      <c r="AI824" s="86" t="b">
        <f t="shared" si="186"/>
        <v>1</v>
      </c>
      <c r="AJ824" s="86" t="b">
        <f t="shared" si="187"/>
        <v>1</v>
      </c>
      <c r="AK824" s="86" t="b">
        <f t="shared" si="188"/>
        <v>0</v>
      </c>
      <c r="AM824" s="12" t="str">
        <f t="shared" si="190"/>
        <v>increase or decrease</v>
      </c>
      <c r="AN824" s="12" t="str">
        <f t="shared" si="191"/>
        <v>increase</v>
      </c>
      <c r="AO824" s="12" t="str">
        <f t="shared" si="192"/>
        <v>no change</v>
      </c>
      <c r="AP824" s="12" t="str">
        <f t="shared" si="193"/>
        <v>blank</v>
      </c>
      <c r="AQ824" s="12" t="str">
        <f t="shared" si="194"/>
        <v>increase or decrease</v>
      </c>
      <c r="AR824" s="12" t="str">
        <f t="shared" si="195"/>
        <v>decrease</v>
      </c>
      <c r="AS824" s="12" t="str">
        <f t="shared" si="196"/>
        <v>no change</v>
      </c>
      <c r="AT824" s="12" t="str">
        <f t="shared" si="197"/>
        <v>blank</v>
      </c>
      <c r="AU824" s="12" t="str">
        <f t="shared" si="198"/>
        <v>no change</v>
      </c>
      <c r="AV824" s="12" t="str">
        <f t="shared" si="199"/>
        <v>blank</v>
      </c>
      <c r="AW824" s="12" t="str">
        <f t="shared" si="200"/>
        <v>increase or decrease</v>
      </c>
      <c r="AX824" s="12" t="str">
        <f t="shared" si="201"/>
        <v>decrease</v>
      </c>
      <c r="AY824" s="103"/>
      <c r="AZ824" s="103" t="str">
        <f t="shared" si="202"/>
        <v xml:space="preserve"> </v>
      </c>
      <c r="BA824" s="103" t="str">
        <f t="shared" si="203"/>
        <v>increase</v>
      </c>
      <c r="BB824" s="103" t="str">
        <f t="shared" si="204"/>
        <v>decrease</v>
      </c>
      <c r="BC824" s="12" t="str">
        <f t="shared" si="205"/>
        <v xml:space="preserve"> </v>
      </c>
      <c r="BD824" s="12" t="str">
        <f t="shared" si="206"/>
        <v xml:space="preserve"> </v>
      </c>
      <c r="BE824" s="12" t="str">
        <f t="shared" si="207"/>
        <v>both</v>
      </c>
      <c r="BH824" s="110">
        <f t="shared" si="208"/>
        <v>4.0816326530612249E-3</v>
      </c>
      <c r="BI824" s="110">
        <f t="shared" si="209"/>
        <v>0</v>
      </c>
      <c r="BJ824" s="110">
        <f t="shared" si="210"/>
        <v>-6.9060773480662987E-2</v>
      </c>
      <c r="BK824" s="110">
        <f t="shared" si="211"/>
        <v>0</v>
      </c>
      <c r="BL824" s="110">
        <f t="shared" si="212"/>
        <v>0</v>
      </c>
      <c r="BM824" s="110">
        <f t="shared" si="213"/>
        <v>-6.6176470588235295E-2</v>
      </c>
      <c r="BN824" s="103"/>
      <c r="BO824" s="130">
        <f t="shared" si="214"/>
        <v>-6.9060773480662987E-2</v>
      </c>
      <c r="BP824" s="130" cm="1">
        <f t="array" ref="BP824">MIN(IF(BH824:BM824&lt;0, BH824:BM824))</f>
        <v>-6.9060773480662987E-2</v>
      </c>
      <c r="BQ824" s="12">
        <f t="shared" si="215"/>
        <v>0</v>
      </c>
      <c r="BR824" s="12">
        <f t="shared" si="216"/>
        <v>0</v>
      </c>
      <c r="BS824" s="12">
        <f t="shared" si="217"/>
        <v>1</v>
      </c>
      <c r="BT824" s="12"/>
      <c r="CA824" s="108"/>
    </row>
    <row r="825" spans="1:79" x14ac:dyDescent="0.35">
      <c r="A825" s="101">
        <v>44200</v>
      </c>
      <c r="B825" s="11" t="s">
        <v>17</v>
      </c>
      <c r="C825" s="7">
        <v>1413</v>
      </c>
      <c r="D825" s="7" t="s">
        <v>243</v>
      </c>
      <c r="E825" s="7">
        <v>228111</v>
      </c>
      <c r="F825" s="7" t="s">
        <v>247</v>
      </c>
      <c r="G825" s="7">
        <v>228112</v>
      </c>
      <c r="H825" s="7">
        <v>1</v>
      </c>
      <c r="I825" s="7" t="str">
        <f t="shared" si="179"/>
        <v>Matches old PSSE info</v>
      </c>
      <c r="J825" s="7"/>
      <c r="K825" s="11"/>
      <c r="L825" s="7">
        <v>199</v>
      </c>
      <c r="M825" s="7">
        <v>261</v>
      </c>
      <c r="N825" s="7">
        <v>300</v>
      </c>
      <c r="O825" s="7">
        <v>238</v>
      </c>
      <c r="P825" s="7">
        <v>305</v>
      </c>
      <c r="Q825" s="7">
        <v>350</v>
      </c>
      <c r="R825" s="1"/>
      <c r="S825" s="5">
        <v>198</v>
      </c>
      <c r="T825" s="7">
        <v>261</v>
      </c>
      <c r="U825" s="7">
        <v>300</v>
      </c>
      <c r="V825" s="7">
        <v>238</v>
      </c>
      <c r="W825" s="7">
        <v>305</v>
      </c>
      <c r="X825" s="98">
        <v>351</v>
      </c>
      <c r="Y825" s="56">
        <f t="shared" si="180"/>
        <v>-1</v>
      </c>
      <c r="Z825" s="7">
        <f t="shared" si="181"/>
        <v>0</v>
      </c>
      <c r="AA825" s="7">
        <f t="shared" si="182"/>
        <v>0</v>
      </c>
      <c r="AB825" s="7">
        <f t="shared" si="183"/>
        <v>0</v>
      </c>
      <c r="AC825" s="7">
        <f t="shared" si="184"/>
        <v>0</v>
      </c>
      <c r="AD825" s="7">
        <f t="shared" si="185"/>
        <v>1</v>
      </c>
      <c r="AE825" s="86"/>
      <c r="AF825" s="86"/>
      <c r="AG825" s="86"/>
      <c r="AH825" s="86"/>
      <c r="AI825" s="86" t="b">
        <f t="shared" si="186"/>
        <v>1</v>
      </c>
      <c r="AJ825" s="86" t="b">
        <f t="shared" si="187"/>
        <v>1</v>
      </c>
      <c r="AK825" s="86" t="b">
        <f t="shared" si="188"/>
        <v>0</v>
      </c>
      <c r="AM825" s="12" t="str">
        <f t="shared" si="190"/>
        <v>increase or decrease</v>
      </c>
      <c r="AN825" s="12" t="str">
        <f t="shared" si="191"/>
        <v>decrease</v>
      </c>
      <c r="AO825" s="12" t="str">
        <f t="shared" si="192"/>
        <v>no change</v>
      </c>
      <c r="AP825" s="12" t="str">
        <f t="shared" si="193"/>
        <v>blank</v>
      </c>
      <c r="AQ825" s="12" t="str">
        <f t="shared" si="194"/>
        <v>no change</v>
      </c>
      <c r="AR825" s="12" t="str">
        <f t="shared" si="195"/>
        <v>blank</v>
      </c>
      <c r="AS825" s="12" t="str">
        <f t="shared" si="196"/>
        <v>no change</v>
      </c>
      <c r="AT825" s="12" t="str">
        <f t="shared" si="197"/>
        <v>blank</v>
      </c>
      <c r="AU825" s="12" t="str">
        <f t="shared" si="198"/>
        <v>no change</v>
      </c>
      <c r="AV825" s="12" t="str">
        <f t="shared" si="199"/>
        <v>blank</v>
      </c>
      <c r="AW825" s="12" t="str">
        <f t="shared" si="200"/>
        <v>increase or decrease</v>
      </c>
      <c r="AX825" s="12" t="str">
        <f t="shared" si="201"/>
        <v>increase</v>
      </c>
      <c r="AY825" s="103"/>
      <c r="AZ825" s="103" t="str">
        <f t="shared" si="202"/>
        <v xml:space="preserve"> </v>
      </c>
      <c r="BA825" s="103" t="str">
        <f t="shared" si="203"/>
        <v>increase</v>
      </c>
      <c r="BB825" s="103" t="str">
        <f t="shared" si="204"/>
        <v>decrease</v>
      </c>
      <c r="BC825" s="12" t="str">
        <f t="shared" si="205"/>
        <v xml:space="preserve"> </v>
      </c>
      <c r="BD825" s="12" t="str">
        <f t="shared" si="206"/>
        <v xml:space="preserve"> </v>
      </c>
      <c r="BE825" s="12" t="str">
        <f t="shared" si="207"/>
        <v>both</v>
      </c>
      <c r="BH825" s="110">
        <f t="shared" si="208"/>
        <v>-5.0251256281407036E-3</v>
      </c>
      <c r="BI825" s="110">
        <f t="shared" si="209"/>
        <v>0</v>
      </c>
      <c r="BJ825" s="110">
        <f t="shared" si="210"/>
        <v>0</v>
      </c>
      <c r="BK825" s="110">
        <f t="shared" si="211"/>
        <v>0</v>
      </c>
      <c r="BL825" s="110">
        <f t="shared" si="212"/>
        <v>0</v>
      </c>
      <c r="BM825" s="110">
        <f t="shared" si="213"/>
        <v>2.8571428571428571E-3</v>
      </c>
      <c r="BN825" s="103"/>
      <c r="BO825" s="130">
        <f t="shared" si="214"/>
        <v>-5.0251256281407036E-3</v>
      </c>
      <c r="BP825" s="130" cm="1">
        <f t="array" ref="BP825">MIN(IF(BH825:BM825&lt;0, BH825:BM825))</f>
        <v>-5.0251256281407036E-3</v>
      </c>
      <c r="BQ825" s="12">
        <f t="shared" si="215"/>
        <v>0</v>
      </c>
      <c r="BR825" s="12">
        <f t="shared" si="216"/>
        <v>0</v>
      </c>
      <c r="BS825" s="12">
        <f t="shared" si="217"/>
        <v>1</v>
      </c>
      <c r="BT825" s="12"/>
      <c r="CA825" s="108"/>
    </row>
    <row r="826" spans="1:79" x14ac:dyDescent="0.35">
      <c r="A826" s="101">
        <v>44200</v>
      </c>
      <c r="B826" s="11" t="s">
        <v>17</v>
      </c>
      <c r="C826" s="7">
        <v>1414</v>
      </c>
      <c r="D826" s="7" t="s">
        <v>248</v>
      </c>
      <c r="E826" s="7">
        <v>228254</v>
      </c>
      <c r="F826" s="7" t="s">
        <v>249</v>
      </c>
      <c r="G826" s="7">
        <v>228709</v>
      </c>
      <c r="H826" s="7">
        <v>1</v>
      </c>
      <c r="I826" s="7" t="str">
        <f t="shared" si="179"/>
        <v>Matches old PSSE info</v>
      </c>
      <c r="J826" s="7"/>
      <c r="K826" s="11"/>
      <c r="L826" s="7">
        <v>390</v>
      </c>
      <c r="M826" s="7">
        <v>478</v>
      </c>
      <c r="N826" s="7">
        <v>549</v>
      </c>
      <c r="O826" s="7">
        <v>451</v>
      </c>
      <c r="P826" s="7">
        <v>478</v>
      </c>
      <c r="Q826" s="7">
        <v>549</v>
      </c>
      <c r="R826" s="1"/>
      <c r="S826" s="96">
        <v>392</v>
      </c>
      <c r="T826" s="7">
        <v>478</v>
      </c>
      <c r="U826" s="5">
        <v>540</v>
      </c>
      <c r="V826" s="7">
        <v>451</v>
      </c>
      <c r="W826" s="7">
        <v>478</v>
      </c>
      <c r="X826" s="49">
        <v>549</v>
      </c>
      <c r="Y826" s="56">
        <f t="shared" si="180"/>
        <v>2</v>
      </c>
      <c r="Z826" s="7">
        <f t="shared" si="181"/>
        <v>0</v>
      </c>
      <c r="AA826" s="7">
        <f t="shared" si="182"/>
        <v>-9</v>
      </c>
      <c r="AB826" s="7">
        <f t="shared" si="183"/>
        <v>0</v>
      </c>
      <c r="AC826" s="7">
        <f t="shared" si="184"/>
        <v>0</v>
      </c>
      <c r="AD826" s="7">
        <f t="shared" si="185"/>
        <v>0</v>
      </c>
      <c r="AE826" s="86"/>
      <c r="AF826" s="86"/>
      <c r="AG826" s="86"/>
      <c r="AH826" s="86"/>
      <c r="AI826" s="86" t="b">
        <f t="shared" si="186"/>
        <v>1</v>
      </c>
      <c r="AJ826" s="86" t="b">
        <f t="shared" si="187"/>
        <v>1</v>
      </c>
      <c r="AK826" s="86" t="b">
        <f t="shared" si="188"/>
        <v>0</v>
      </c>
      <c r="AM826" s="12" t="str">
        <f t="shared" si="190"/>
        <v>increase or decrease</v>
      </c>
      <c r="AN826" s="12" t="str">
        <f t="shared" si="191"/>
        <v>increase</v>
      </c>
      <c r="AO826" s="12" t="str">
        <f t="shared" si="192"/>
        <v>no change</v>
      </c>
      <c r="AP826" s="12" t="str">
        <f t="shared" si="193"/>
        <v>blank</v>
      </c>
      <c r="AQ826" s="12" t="str">
        <f t="shared" si="194"/>
        <v>increase or decrease</v>
      </c>
      <c r="AR826" s="12" t="str">
        <f t="shared" si="195"/>
        <v>decrease</v>
      </c>
      <c r="AS826" s="12" t="str">
        <f t="shared" si="196"/>
        <v>no change</v>
      </c>
      <c r="AT826" s="12" t="str">
        <f t="shared" si="197"/>
        <v>blank</v>
      </c>
      <c r="AU826" s="12" t="str">
        <f t="shared" si="198"/>
        <v>no change</v>
      </c>
      <c r="AV826" s="12" t="str">
        <f t="shared" si="199"/>
        <v>blank</v>
      </c>
      <c r="AW826" s="12" t="str">
        <f t="shared" si="200"/>
        <v>no change</v>
      </c>
      <c r="AX826" s="12" t="str">
        <f t="shared" si="201"/>
        <v>blank</v>
      </c>
      <c r="AY826" s="103"/>
      <c r="AZ826" s="103" t="str">
        <f t="shared" si="202"/>
        <v xml:space="preserve"> </v>
      </c>
      <c r="BA826" s="103" t="str">
        <f t="shared" si="203"/>
        <v>increase</v>
      </c>
      <c r="BB826" s="103" t="str">
        <f t="shared" si="204"/>
        <v>decrease</v>
      </c>
      <c r="BC826" s="12" t="str">
        <f t="shared" si="205"/>
        <v xml:space="preserve"> </v>
      </c>
      <c r="BD826" s="12" t="str">
        <f t="shared" si="206"/>
        <v xml:space="preserve"> </v>
      </c>
      <c r="BE826" s="12" t="str">
        <f t="shared" si="207"/>
        <v>both</v>
      </c>
      <c r="BH826" s="110">
        <f t="shared" si="208"/>
        <v>5.1282051282051282E-3</v>
      </c>
      <c r="BI826" s="110">
        <f t="shared" si="209"/>
        <v>0</v>
      </c>
      <c r="BJ826" s="110">
        <f t="shared" si="210"/>
        <v>-1.6393442622950821E-2</v>
      </c>
      <c r="BK826" s="110">
        <f t="shared" si="211"/>
        <v>0</v>
      </c>
      <c r="BL826" s="110">
        <f t="shared" si="212"/>
        <v>0</v>
      </c>
      <c r="BM826" s="110">
        <f t="shared" si="213"/>
        <v>0</v>
      </c>
      <c r="BN826" s="103"/>
      <c r="BO826" s="130">
        <f t="shared" si="214"/>
        <v>-1.6393442622950821E-2</v>
      </c>
      <c r="BP826" s="130" cm="1">
        <f t="array" ref="BP826">MIN(IF(BH826:BM826&lt;0, BH826:BM826))</f>
        <v>-1.6393442622950821E-2</v>
      </c>
      <c r="BQ826" s="12">
        <f t="shared" si="215"/>
        <v>0</v>
      </c>
      <c r="BR826" s="12">
        <f t="shared" si="216"/>
        <v>0</v>
      </c>
      <c r="BS826" s="12">
        <f t="shared" si="217"/>
        <v>1</v>
      </c>
      <c r="BT826" s="12"/>
      <c r="CA826" s="108"/>
    </row>
    <row r="827" spans="1:79" x14ac:dyDescent="0.35">
      <c r="A827" s="99">
        <v>44096</v>
      </c>
      <c r="B827" s="84" t="s">
        <v>17</v>
      </c>
      <c r="C827" s="7">
        <v>1415</v>
      </c>
      <c r="D827" s="7" t="s">
        <v>91</v>
      </c>
      <c r="E827" s="7">
        <v>228262</v>
      </c>
      <c r="F827" s="7" t="s">
        <v>145</v>
      </c>
      <c r="G827" s="7">
        <v>228253</v>
      </c>
      <c r="H827" s="7">
        <v>1</v>
      </c>
      <c r="I827" s="7" t="str">
        <f t="shared" si="179"/>
        <v>Matches old PSSE info</v>
      </c>
      <c r="J827" s="7"/>
      <c r="K827" s="11"/>
      <c r="L827" s="7">
        <v>390</v>
      </c>
      <c r="M827" s="7">
        <v>478</v>
      </c>
      <c r="N827" s="7">
        <v>549</v>
      </c>
      <c r="O827" s="7">
        <v>449</v>
      </c>
      <c r="P827" s="7">
        <v>478</v>
      </c>
      <c r="Q827" s="7">
        <v>549</v>
      </c>
      <c r="R827" s="1"/>
      <c r="S827" s="96">
        <v>392</v>
      </c>
      <c r="T827" s="7">
        <v>478</v>
      </c>
      <c r="U827" s="5">
        <v>540</v>
      </c>
      <c r="V827" s="5">
        <v>448</v>
      </c>
      <c r="W827" s="7">
        <v>478</v>
      </c>
      <c r="X827" s="49">
        <v>549</v>
      </c>
      <c r="Y827" s="56">
        <f t="shared" si="180"/>
        <v>2</v>
      </c>
      <c r="Z827" s="7">
        <f t="shared" si="181"/>
        <v>0</v>
      </c>
      <c r="AA827" s="7">
        <f t="shared" si="182"/>
        <v>-9</v>
      </c>
      <c r="AB827" s="7">
        <f t="shared" si="183"/>
        <v>-1</v>
      </c>
      <c r="AC827" s="7">
        <f t="shared" si="184"/>
        <v>0</v>
      </c>
      <c r="AD827" s="7">
        <f t="shared" si="185"/>
        <v>0</v>
      </c>
      <c r="AE827" s="86"/>
      <c r="AF827" s="86"/>
      <c r="AG827" s="86"/>
      <c r="AH827" s="86"/>
      <c r="AI827" s="86" t="b">
        <f t="shared" si="186"/>
        <v>1</v>
      </c>
      <c r="AJ827" s="86" t="b">
        <f t="shared" si="187"/>
        <v>1</v>
      </c>
      <c r="AK827" s="86" t="b">
        <f t="shared" si="188"/>
        <v>0</v>
      </c>
      <c r="AM827" s="12" t="str">
        <f t="shared" si="190"/>
        <v>increase or decrease</v>
      </c>
      <c r="AN827" s="12" t="str">
        <f t="shared" si="191"/>
        <v>increase</v>
      </c>
      <c r="AO827" s="12" t="str">
        <f t="shared" si="192"/>
        <v>no change</v>
      </c>
      <c r="AP827" s="12" t="str">
        <f t="shared" si="193"/>
        <v>blank</v>
      </c>
      <c r="AQ827" s="12" t="str">
        <f t="shared" si="194"/>
        <v>increase or decrease</v>
      </c>
      <c r="AR827" s="12" t="str">
        <f t="shared" si="195"/>
        <v>decrease</v>
      </c>
      <c r="AS827" s="12" t="str">
        <f t="shared" si="196"/>
        <v>increase or decrease</v>
      </c>
      <c r="AT827" s="12" t="str">
        <f t="shared" si="197"/>
        <v>decrease</v>
      </c>
      <c r="AU827" s="12" t="str">
        <f t="shared" si="198"/>
        <v>no change</v>
      </c>
      <c r="AV827" s="12" t="str">
        <f t="shared" si="199"/>
        <v>blank</v>
      </c>
      <c r="AW827" s="12" t="str">
        <f t="shared" si="200"/>
        <v>no change</v>
      </c>
      <c r="AX827" s="12" t="str">
        <f t="shared" si="201"/>
        <v>blank</v>
      </c>
      <c r="AY827" s="103"/>
      <c r="AZ827" s="103" t="str">
        <f t="shared" si="202"/>
        <v xml:space="preserve"> </v>
      </c>
      <c r="BA827" s="103" t="str">
        <f t="shared" si="203"/>
        <v>increase</v>
      </c>
      <c r="BB827" s="103" t="str">
        <f t="shared" si="204"/>
        <v>decrease</v>
      </c>
      <c r="BC827" s="12" t="str">
        <f t="shared" si="205"/>
        <v xml:space="preserve"> </v>
      </c>
      <c r="BD827" s="12" t="str">
        <f t="shared" si="206"/>
        <v xml:space="preserve"> </v>
      </c>
      <c r="BE827" s="12" t="str">
        <f t="shared" si="207"/>
        <v>both</v>
      </c>
      <c r="BH827" s="110">
        <f t="shared" si="208"/>
        <v>5.1282051282051282E-3</v>
      </c>
      <c r="BI827" s="110">
        <f t="shared" si="209"/>
        <v>0</v>
      </c>
      <c r="BJ827" s="110">
        <f t="shared" si="210"/>
        <v>-1.6393442622950821E-2</v>
      </c>
      <c r="BK827" s="110">
        <f t="shared" si="211"/>
        <v>-2.2271714922048997E-3</v>
      </c>
      <c r="BL827" s="110">
        <f t="shared" si="212"/>
        <v>0</v>
      </c>
      <c r="BM827" s="110">
        <f t="shared" si="213"/>
        <v>0</v>
      </c>
      <c r="BN827" s="103"/>
      <c r="BO827" s="130">
        <f t="shared" si="214"/>
        <v>-1.6393442622950821E-2</v>
      </c>
      <c r="BP827" s="130" cm="1">
        <f t="array" ref="BP827">MIN(IF(BH827:BM827&lt;0, BH827:BM827))</f>
        <v>-1.6393442622950821E-2</v>
      </c>
      <c r="BQ827" s="12">
        <f t="shared" si="215"/>
        <v>0</v>
      </c>
      <c r="BR827" s="12">
        <f t="shared" si="216"/>
        <v>0</v>
      </c>
      <c r="BS827" s="12">
        <f t="shared" si="217"/>
        <v>1</v>
      </c>
      <c r="BT827" s="12"/>
      <c r="CA827" s="108"/>
    </row>
    <row r="828" spans="1:79" x14ac:dyDescent="0.35">
      <c r="A828" s="99">
        <v>44096</v>
      </c>
      <c r="B828" s="84" t="s">
        <v>17</v>
      </c>
      <c r="C828" s="7">
        <v>1416</v>
      </c>
      <c r="D828" s="7" t="s">
        <v>91</v>
      </c>
      <c r="E828" s="7">
        <v>228262</v>
      </c>
      <c r="F828" s="7" t="s">
        <v>92</v>
      </c>
      <c r="G828" s="7">
        <v>228210</v>
      </c>
      <c r="H828" s="7">
        <v>1</v>
      </c>
      <c r="I828" s="7" t="str">
        <f t="shared" si="179"/>
        <v>Matches old PSSE info</v>
      </c>
      <c r="J828" s="7"/>
      <c r="K828" s="11"/>
      <c r="L828" s="7">
        <v>390</v>
      </c>
      <c r="M828" s="7">
        <v>478</v>
      </c>
      <c r="N828" s="7">
        <v>549</v>
      </c>
      <c r="O828" s="7">
        <v>449</v>
      </c>
      <c r="P828" s="7">
        <v>478</v>
      </c>
      <c r="Q828" s="7">
        <v>549</v>
      </c>
      <c r="R828" s="1"/>
      <c r="S828" s="96">
        <v>392</v>
      </c>
      <c r="T828" s="7">
        <v>478</v>
      </c>
      <c r="U828" s="5">
        <v>540</v>
      </c>
      <c r="V828" s="5">
        <v>448</v>
      </c>
      <c r="W828" s="7">
        <v>478</v>
      </c>
      <c r="X828" s="49">
        <v>549</v>
      </c>
      <c r="Y828" s="56">
        <f t="shared" si="180"/>
        <v>2</v>
      </c>
      <c r="Z828" s="7">
        <f t="shared" si="181"/>
        <v>0</v>
      </c>
      <c r="AA828" s="7">
        <f t="shared" si="182"/>
        <v>-9</v>
      </c>
      <c r="AB828" s="7">
        <f t="shared" si="183"/>
        <v>-1</v>
      </c>
      <c r="AC828" s="7">
        <f t="shared" si="184"/>
        <v>0</v>
      </c>
      <c r="AD828" s="7">
        <f t="shared" si="185"/>
        <v>0</v>
      </c>
      <c r="AE828" s="86"/>
      <c r="AF828" s="86"/>
      <c r="AG828" s="86"/>
      <c r="AH828" s="86"/>
      <c r="AI828" s="86" t="b">
        <f t="shared" si="186"/>
        <v>1</v>
      </c>
      <c r="AJ828" s="86" t="b">
        <f t="shared" si="187"/>
        <v>1</v>
      </c>
      <c r="AK828" s="86" t="b">
        <f t="shared" si="188"/>
        <v>0</v>
      </c>
      <c r="AM828" s="12" t="str">
        <f t="shared" si="190"/>
        <v>increase or decrease</v>
      </c>
      <c r="AN828" s="12" t="str">
        <f t="shared" si="191"/>
        <v>increase</v>
      </c>
      <c r="AO828" s="12" t="str">
        <f t="shared" si="192"/>
        <v>no change</v>
      </c>
      <c r="AP828" s="12" t="str">
        <f t="shared" si="193"/>
        <v>blank</v>
      </c>
      <c r="AQ828" s="12" t="str">
        <f t="shared" si="194"/>
        <v>increase or decrease</v>
      </c>
      <c r="AR828" s="12" t="str">
        <f t="shared" si="195"/>
        <v>decrease</v>
      </c>
      <c r="AS828" s="12" t="str">
        <f t="shared" si="196"/>
        <v>increase or decrease</v>
      </c>
      <c r="AT828" s="12" t="str">
        <f t="shared" si="197"/>
        <v>decrease</v>
      </c>
      <c r="AU828" s="12" t="str">
        <f t="shared" si="198"/>
        <v>no change</v>
      </c>
      <c r="AV828" s="12" t="str">
        <f t="shared" si="199"/>
        <v>blank</v>
      </c>
      <c r="AW828" s="12" t="str">
        <f t="shared" si="200"/>
        <v>no change</v>
      </c>
      <c r="AX828" s="12" t="str">
        <f t="shared" si="201"/>
        <v>blank</v>
      </c>
      <c r="AY828" s="103"/>
      <c r="AZ828" s="103" t="str">
        <f t="shared" si="202"/>
        <v xml:space="preserve"> </v>
      </c>
      <c r="BA828" s="103" t="str">
        <f t="shared" si="203"/>
        <v>increase</v>
      </c>
      <c r="BB828" s="103" t="str">
        <f t="shared" si="204"/>
        <v>decrease</v>
      </c>
      <c r="BC828" s="12" t="str">
        <f t="shared" si="205"/>
        <v xml:space="preserve"> </v>
      </c>
      <c r="BD828" s="12" t="str">
        <f t="shared" si="206"/>
        <v xml:space="preserve"> </v>
      </c>
      <c r="BE828" s="12" t="str">
        <f t="shared" si="207"/>
        <v>both</v>
      </c>
      <c r="BH828" s="110">
        <f t="shared" si="208"/>
        <v>5.1282051282051282E-3</v>
      </c>
      <c r="BI828" s="110">
        <f t="shared" si="209"/>
        <v>0</v>
      </c>
      <c r="BJ828" s="110">
        <f t="shared" si="210"/>
        <v>-1.6393442622950821E-2</v>
      </c>
      <c r="BK828" s="110">
        <f t="shared" si="211"/>
        <v>-2.2271714922048997E-3</v>
      </c>
      <c r="BL828" s="110">
        <f t="shared" si="212"/>
        <v>0</v>
      </c>
      <c r="BM828" s="110">
        <f t="shared" si="213"/>
        <v>0</v>
      </c>
      <c r="BN828" s="103"/>
      <c r="BO828" s="130">
        <f t="shared" si="214"/>
        <v>-1.6393442622950821E-2</v>
      </c>
      <c r="BP828" s="130" cm="1">
        <f t="array" ref="BP828">MIN(IF(BH828:BM828&lt;0, BH828:BM828))</f>
        <v>-1.6393442622950821E-2</v>
      </c>
      <c r="BQ828" s="12">
        <f t="shared" si="215"/>
        <v>0</v>
      </c>
      <c r="BR828" s="12">
        <f t="shared" si="216"/>
        <v>0</v>
      </c>
      <c r="BS828" s="12">
        <f t="shared" si="217"/>
        <v>1</v>
      </c>
      <c r="BT828" s="12"/>
      <c r="CA828" s="108"/>
    </row>
    <row r="829" spans="1:79" x14ac:dyDescent="0.35">
      <c r="A829" s="101">
        <v>44200</v>
      </c>
      <c r="B829" s="11" t="s">
        <v>17</v>
      </c>
      <c r="C829" s="7">
        <v>1417</v>
      </c>
      <c r="D829" s="7" t="s">
        <v>250</v>
      </c>
      <c r="E829" s="7">
        <v>228216</v>
      </c>
      <c r="F829" s="7" t="s">
        <v>244</v>
      </c>
      <c r="G829" s="7">
        <v>228107</v>
      </c>
      <c r="H829" s="7">
        <v>1</v>
      </c>
      <c r="I829" s="7" t="str">
        <f t="shared" si="179"/>
        <v>Matches old PSSE info</v>
      </c>
      <c r="J829" s="7"/>
      <c r="K829" s="11"/>
      <c r="L829" s="7">
        <v>381</v>
      </c>
      <c r="M829" s="7">
        <v>445</v>
      </c>
      <c r="N829" s="7">
        <v>512</v>
      </c>
      <c r="O829" s="7">
        <v>434</v>
      </c>
      <c r="P829" s="7">
        <v>478</v>
      </c>
      <c r="Q829" s="7">
        <v>549</v>
      </c>
      <c r="R829" s="1"/>
      <c r="S829" s="5">
        <v>380</v>
      </c>
      <c r="T829" s="7">
        <v>445</v>
      </c>
      <c r="U829" s="7">
        <v>512</v>
      </c>
      <c r="V829" s="7">
        <v>434</v>
      </c>
      <c r="W829" s="7">
        <v>478</v>
      </c>
      <c r="X829" s="49">
        <v>549</v>
      </c>
      <c r="Y829" s="56">
        <f t="shared" si="180"/>
        <v>-1</v>
      </c>
      <c r="Z829" s="7">
        <f t="shared" si="181"/>
        <v>0</v>
      </c>
      <c r="AA829" s="7">
        <f t="shared" si="182"/>
        <v>0</v>
      </c>
      <c r="AB829" s="7">
        <f t="shared" si="183"/>
        <v>0</v>
      </c>
      <c r="AC829" s="7">
        <f t="shared" si="184"/>
        <v>0</v>
      </c>
      <c r="AD829" s="7">
        <f t="shared" si="185"/>
        <v>0</v>
      </c>
      <c r="AE829" s="86"/>
      <c r="AF829" s="86"/>
      <c r="AG829" s="86"/>
      <c r="AH829" s="86"/>
      <c r="AI829" s="86" t="b">
        <f t="shared" si="186"/>
        <v>1</v>
      </c>
      <c r="AJ829" s="86" t="b">
        <f t="shared" si="187"/>
        <v>1</v>
      </c>
      <c r="AK829" s="86" t="b">
        <f t="shared" si="188"/>
        <v>0</v>
      </c>
      <c r="AM829" s="12" t="str">
        <f t="shared" si="190"/>
        <v>increase or decrease</v>
      </c>
      <c r="AN829" s="12" t="str">
        <f t="shared" si="191"/>
        <v>decrease</v>
      </c>
      <c r="AO829" s="12" t="str">
        <f t="shared" si="192"/>
        <v>no change</v>
      </c>
      <c r="AP829" s="12" t="str">
        <f t="shared" si="193"/>
        <v>blank</v>
      </c>
      <c r="AQ829" s="12" t="str">
        <f t="shared" si="194"/>
        <v>no change</v>
      </c>
      <c r="AR829" s="12" t="str">
        <f t="shared" si="195"/>
        <v>blank</v>
      </c>
      <c r="AS829" s="12" t="str">
        <f t="shared" si="196"/>
        <v>no change</v>
      </c>
      <c r="AT829" s="12" t="str">
        <f t="shared" si="197"/>
        <v>blank</v>
      </c>
      <c r="AU829" s="12" t="str">
        <f t="shared" si="198"/>
        <v>no change</v>
      </c>
      <c r="AV829" s="12" t="str">
        <f t="shared" si="199"/>
        <v>blank</v>
      </c>
      <c r="AW829" s="12" t="str">
        <f t="shared" si="200"/>
        <v>no change</v>
      </c>
      <c r="AX829" s="12" t="str">
        <f t="shared" si="201"/>
        <v>blank</v>
      </c>
      <c r="AY829" s="103"/>
      <c r="AZ829" s="103" t="str">
        <f t="shared" si="202"/>
        <v xml:space="preserve"> </v>
      </c>
      <c r="BA829" s="103" t="str">
        <f t="shared" si="203"/>
        <v xml:space="preserve"> </v>
      </c>
      <c r="BB829" s="103" t="str">
        <f t="shared" si="204"/>
        <v>decrease</v>
      </c>
      <c r="BC829" s="12" t="str">
        <f t="shared" si="205"/>
        <v xml:space="preserve"> </v>
      </c>
      <c r="BD829" s="12" t="str">
        <f t="shared" si="206"/>
        <v>decrease</v>
      </c>
      <c r="BE829" s="12" t="str">
        <f t="shared" si="207"/>
        <v xml:space="preserve"> </v>
      </c>
      <c r="BH829" s="110">
        <f t="shared" si="208"/>
        <v>-2.6246719160104987E-3</v>
      </c>
      <c r="BI829" s="110">
        <f t="shared" si="209"/>
        <v>0</v>
      </c>
      <c r="BJ829" s="110">
        <f t="shared" si="210"/>
        <v>0</v>
      </c>
      <c r="BK829" s="110">
        <f t="shared" si="211"/>
        <v>0</v>
      </c>
      <c r="BL829" s="110">
        <f t="shared" si="212"/>
        <v>0</v>
      </c>
      <c r="BM829" s="110">
        <f t="shared" si="213"/>
        <v>0</v>
      </c>
      <c r="BN829" s="103"/>
      <c r="BO829" s="130">
        <f t="shared" si="214"/>
        <v>-2.6246719160104987E-3</v>
      </c>
      <c r="BP829" s="130" cm="1">
        <f t="array" ref="BP829">MIN(IF(BH829:BM829&lt;0, BH829:BM829))</f>
        <v>-2.6246719160104987E-3</v>
      </c>
      <c r="BQ829" s="12">
        <f t="shared" si="215"/>
        <v>0</v>
      </c>
      <c r="BR829" s="12">
        <f t="shared" si="216"/>
        <v>0</v>
      </c>
      <c r="BS829" s="12">
        <f t="shared" si="217"/>
        <v>1</v>
      </c>
      <c r="BT829" s="12"/>
      <c r="CA829" s="108"/>
    </row>
    <row r="830" spans="1:79" x14ac:dyDescent="0.35">
      <c r="A830" s="99">
        <v>44096</v>
      </c>
      <c r="B830" s="84" t="s">
        <v>17</v>
      </c>
      <c r="C830" s="7">
        <v>1418</v>
      </c>
      <c r="D830" s="7" t="s">
        <v>21</v>
      </c>
      <c r="E830" s="7">
        <v>227913</v>
      </c>
      <c r="F830" s="7" t="s">
        <v>146</v>
      </c>
      <c r="G830" s="7">
        <v>227902</v>
      </c>
      <c r="H830" s="7">
        <v>1</v>
      </c>
      <c r="I830" s="7" t="str">
        <f t="shared" si="179"/>
        <v>Matches old PSSE info</v>
      </c>
      <c r="J830" s="7"/>
      <c r="K830" s="11"/>
      <c r="L830" s="7">
        <v>390</v>
      </c>
      <c r="M830" s="7">
        <v>478</v>
      </c>
      <c r="N830" s="7">
        <v>549</v>
      </c>
      <c r="O830" s="7">
        <v>449</v>
      </c>
      <c r="P830" s="7">
        <v>478</v>
      </c>
      <c r="Q830" s="7">
        <v>549</v>
      </c>
      <c r="R830" s="1"/>
      <c r="S830" s="5">
        <v>377</v>
      </c>
      <c r="T830" s="7">
        <v>478</v>
      </c>
      <c r="U830" s="7">
        <v>549</v>
      </c>
      <c r="V830" s="96">
        <v>451</v>
      </c>
      <c r="W830" s="7">
        <v>478</v>
      </c>
      <c r="X830" s="49">
        <v>549</v>
      </c>
      <c r="Y830" s="56">
        <f t="shared" si="180"/>
        <v>-13</v>
      </c>
      <c r="Z830" s="7">
        <f t="shared" si="181"/>
        <v>0</v>
      </c>
      <c r="AA830" s="7">
        <f t="shared" si="182"/>
        <v>0</v>
      </c>
      <c r="AB830" s="7">
        <f t="shared" si="183"/>
        <v>2</v>
      </c>
      <c r="AC830" s="7">
        <f t="shared" si="184"/>
        <v>0</v>
      </c>
      <c r="AD830" s="7">
        <f t="shared" si="185"/>
        <v>0</v>
      </c>
      <c r="AE830" s="86"/>
      <c r="AF830" s="86"/>
      <c r="AG830" s="86"/>
      <c r="AH830" s="86"/>
      <c r="AI830" s="86" t="b">
        <f t="shared" si="186"/>
        <v>1</v>
      </c>
      <c r="AJ830" s="86" t="b">
        <f t="shared" si="187"/>
        <v>1</v>
      </c>
      <c r="AK830" s="86" t="b">
        <f t="shared" si="188"/>
        <v>0</v>
      </c>
      <c r="AM830" s="12" t="str">
        <f t="shared" si="190"/>
        <v>increase or decrease</v>
      </c>
      <c r="AN830" s="12" t="str">
        <f t="shared" si="191"/>
        <v>decrease</v>
      </c>
      <c r="AO830" s="12" t="str">
        <f t="shared" si="192"/>
        <v>no change</v>
      </c>
      <c r="AP830" s="12" t="str">
        <f t="shared" si="193"/>
        <v>blank</v>
      </c>
      <c r="AQ830" s="12" t="str">
        <f t="shared" si="194"/>
        <v>no change</v>
      </c>
      <c r="AR830" s="12" t="str">
        <f t="shared" si="195"/>
        <v>blank</v>
      </c>
      <c r="AS830" s="12" t="str">
        <f t="shared" si="196"/>
        <v>increase or decrease</v>
      </c>
      <c r="AT830" s="12" t="str">
        <f t="shared" si="197"/>
        <v>increase</v>
      </c>
      <c r="AU830" s="12" t="str">
        <f t="shared" si="198"/>
        <v>no change</v>
      </c>
      <c r="AV830" s="12" t="str">
        <f t="shared" si="199"/>
        <v>blank</v>
      </c>
      <c r="AW830" s="12" t="str">
        <f t="shared" si="200"/>
        <v>no change</v>
      </c>
      <c r="AX830" s="12" t="str">
        <f t="shared" si="201"/>
        <v>blank</v>
      </c>
      <c r="AY830" s="103"/>
      <c r="AZ830" s="103" t="str">
        <f t="shared" si="202"/>
        <v xml:space="preserve"> </v>
      </c>
      <c r="BA830" s="103" t="str">
        <f t="shared" si="203"/>
        <v>increase</v>
      </c>
      <c r="BB830" s="103" t="str">
        <f t="shared" si="204"/>
        <v>decrease</v>
      </c>
      <c r="BC830" s="12" t="str">
        <f t="shared" si="205"/>
        <v xml:space="preserve"> </v>
      </c>
      <c r="BD830" s="12" t="str">
        <f t="shared" si="206"/>
        <v xml:space="preserve"> </v>
      </c>
      <c r="BE830" s="12" t="str">
        <f t="shared" si="207"/>
        <v>both</v>
      </c>
      <c r="BH830" s="110">
        <f t="shared" si="208"/>
        <v>-3.3333333333333333E-2</v>
      </c>
      <c r="BI830" s="110">
        <f t="shared" si="209"/>
        <v>0</v>
      </c>
      <c r="BJ830" s="110">
        <f t="shared" si="210"/>
        <v>0</v>
      </c>
      <c r="BK830" s="110">
        <f t="shared" si="211"/>
        <v>4.4543429844097994E-3</v>
      </c>
      <c r="BL830" s="110">
        <f t="shared" si="212"/>
        <v>0</v>
      </c>
      <c r="BM830" s="110">
        <f t="shared" si="213"/>
        <v>0</v>
      </c>
      <c r="BN830" s="103"/>
      <c r="BO830" s="130">
        <f t="shared" si="214"/>
        <v>-3.3333333333333333E-2</v>
      </c>
      <c r="BP830" s="130" cm="1">
        <f t="array" ref="BP830">MIN(IF(BH830:BM830&lt;0, BH830:BM830))</f>
        <v>-3.3333333333333333E-2</v>
      </c>
      <c r="BQ830" s="12">
        <f t="shared" si="215"/>
        <v>0</v>
      </c>
      <c r="BR830" s="12">
        <f t="shared" si="216"/>
        <v>0</v>
      </c>
      <c r="BS830" s="12">
        <f t="shared" si="217"/>
        <v>1</v>
      </c>
      <c r="BT830" s="12"/>
      <c r="CA830" s="108"/>
    </row>
    <row r="831" spans="1:79" x14ac:dyDescent="0.35">
      <c r="A831" s="99">
        <v>44096</v>
      </c>
      <c r="B831" s="84" t="s">
        <v>17</v>
      </c>
      <c r="C831" s="7">
        <v>1419</v>
      </c>
      <c r="D831" s="7" t="s">
        <v>92</v>
      </c>
      <c r="E831" s="7">
        <v>228210</v>
      </c>
      <c r="F831" s="7" t="s">
        <v>108</v>
      </c>
      <c r="G831" s="7">
        <v>228709</v>
      </c>
      <c r="H831" s="7">
        <v>1</v>
      </c>
      <c r="I831" s="7" t="str">
        <f t="shared" si="179"/>
        <v>Matches old PSSE info</v>
      </c>
      <c r="J831" s="7"/>
      <c r="K831" s="11"/>
      <c r="L831" s="7">
        <v>390</v>
      </c>
      <c r="M831" s="7">
        <v>478</v>
      </c>
      <c r="N831" s="7">
        <v>549</v>
      </c>
      <c r="O831" s="7">
        <v>449</v>
      </c>
      <c r="P831" s="7">
        <v>478</v>
      </c>
      <c r="Q831" s="7">
        <v>549</v>
      </c>
      <c r="R831" s="1"/>
      <c r="S831" s="96">
        <v>392</v>
      </c>
      <c r="T831" s="7">
        <v>478</v>
      </c>
      <c r="U831" s="5">
        <v>540</v>
      </c>
      <c r="V831" s="96">
        <v>451</v>
      </c>
      <c r="W831" s="7">
        <v>478</v>
      </c>
      <c r="X831" s="49">
        <v>549</v>
      </c>
      <c r="Y831" s="56">
        <f t="shared" si="180"/>
        <v>2</v>
      </c>
      <c r="Z831" s="7">
        <f t="shared" si="181"/>
        <v>0</v>
      </c>
      <c r="AA831" s="7">
        <f t="shared" si="182"/>
        <v>-9</v>
      </c>
      <c r="AB831" s="7">
        <f t="shared" si="183"/>
        <v>2</v>
      </c>
      <c r="AC831" s="7">
        <f t="shared" si="184"/>
        <v>0</v>
      </c>
      <c r="AD831" s="7">
        <f t="shared" si="185"/>
        <v>0</v>
      </c>
      <c r="AE831" s="86"/>
      <c r="AF831" s="86"/>
      <c r="AG831" s="86"/>
      <c r="AH831" s="86"/>
      <c r="AI831" s="86" t="b">
        <f t="shared" si="186"/>
        <v>1</v>
      </c>
      <c r="AJ831" s="86" t="b">
        <f t="shared" si="187"/>
        <v>1</v>
      </c>
      <c r="AK831" s="86" t="b">
        <f t="shared" si="188"/>
        <v>0</v>
      </c>
      <c r="AM831" s="12" t="str">
        <f t="shared" si="190"/>
        <v>increase or decrease</v>
      </c>
      <c r="AN831" s="12" t="str">
        <f t="shared" si="191"/>
        <v>increase</v>
      </c>
      <c r="AO831" s="12" t="str">
        <f t="shared" si="192"/>
        <v>no change</v>
      </c>
      <c r="AP831" s="12" t="str">
        <f t="shared" si="193"/>
        <v>blank</v>
      </c>
      <c r="AQ831" s="12" t="str">
        <f t="shared" si="194"/>
        <v>increase or decrease</v>
      </c>
      <c r="AR831" s="12" t="str">
        <f t="shared" si="195"/>
        <v>decrease</v>
      </c>
      <c r="AS831" s="12" t="str">
        <f t="shared" si="196"/>
        <v>increase or decrease</v>
      </c>
      <c r="AT831" s="12" t="str">
        <f t="shared" si="197"/>
        <v>increase</v>
      </c>
      <c r="AU831" s="12" t="str">
        <f t="shared" si="198"/>
        <v>no change</v>
      </c>
      <c r="AV831" s="12" t="str">
        <f t="shared" si="199"/>
        <v>blank</v>
      </c>
      <c r="AW831" s="12" t="str">
        <f t="shared" si="200"/>
        <v>no change</v>
      </c>
      <c r="AX831" s="12" t="str">
        <f t="shared" si="201"/>
        <v>blank</v>
      </c>
      <c r="AY831" s="103"/>
      <c r="AZ831" s="103" t="str">
        <f t="shared" si="202"/>
        <v xml:space="preserve"> </v>
      </c>
      <c r="BA831" s="103" t="str">
        <f t="shared" si="203"/>
        <v>increase</v>
      </c>
      <c r="BB831" s="103" t="str">
        <f t="shared" si="204"/>
        <v>decrease</v>
      </c>
      <c r="BC831" s="12" t="str">
        <f t="shared" si="205"/>
        <v xml:space="preserve"> </v>
      </c>
      <c r="BD831" s="12" t="str">
        <f t="shared" si="206"/>
        <v xml:space="preserve"> </v>
      </c>
      <c r="BE831" s="12" t="str">
        <f t="shared" si="207"/>
        <v>both</v>
      </c>
      <c r="BH831" s="110">
        <f t="shared" si="208"/>
        <v>5.1282051282051282E-3</v>
      </c>
      <c r="BI831" s="110">
        <f t="shared" si="209"/>
        <v>0</v>
      </c>
      <c r="BJ831" s="110">
        <f t="shared" si="210"/>
        <v>-1.6393442622950821E-2</v>
      </c>
      <c r="BK831" s="110">
        <f t="shared" si="211"/>
        <v>4.4543429844097994E-3</v>
      </c>
      <c r="BL831" s="110">
        <f t="shared" si="212"/>
        <v>0</v>
      </c>
      <c r="BM831" s="110">
        <f t="shared" si="213"/>
        <v>0</v>
      </c>
      <c r="BN831" s="103"/>
      <c r="BO831" s="130">
        <f t="shared" si="214"/>
        <v>-1.6393442622950821E-2</v>
      </c>
      <c r="BP831" s="130" cm="1">
        <f t="array" ref="BP831">MIN(IF(BH831:BM831&lt;0, BH831:BM831))</f>
        <v>-1.6393442622950821E-2</v>
      </c>
      <c r="BQ831" s="12">
        <f t="shared" si="215"/>
        <v>0</v>
      </c>
      <c r="BR831" s="12">
        <f t="shared" si="216"/>
        <v>0</v>
      </c>
      <c r="BS831" s="12">
        <f t="shared" si="217"/>
        <v>1</v>
      </c>
      <c r="BT831" s="12"/>
      <c r="CA831" s="108"/>
    </row>
    <row r="832" spans="1:79" x14ac:dyDescent="0.35">
      <c r="A832" s="99">
        <v>44096</v>
      </c>
      <c r="B832" s="84" t="s">
        <v>17</v>
      </c>
      <c r="C832" s="7">
        <v>1420</v>
      </c>
      <c r="D832" s="7" t="s">
        <v>93</v>
      </c>
      <c r="E832" s="7">
        <v>228482</v>
      </c>
      <c r="F832" s="7" t="s">
        <v>24</v>
      </c>
      <c r="G832" s="7">
        <v>228404</v>
      </c>
      <c r="H832" s="7">
        <v>1</v>
      </c>
      <c r="I832" s="7" t="str">
        <f t="shared" si="179"/>
        <v>Matches old PSSE info</v>
      </c>
      <c r="J832" s="7"/>
      <c r="K832" s="11"/>
      <c r="L832" s="7">
        <v>331</v>
      </c>
      <c r="M832" s="7">
        <v>331</v>
      </c>
      <c r="N832" s="7">
        <v>380</v>
      </c>
      <c r="O832" s="7">
        <v>405</v>
      </c>
      <c r="P832" s="7">
        <v>405</v>
      </c>
      <c r="Q832" s="7">
        <v>465</v>
      </c>
      <c r="R832" s="1"/>
      <c r="S832" s="5">
        <v>220</v>
      </c>
      <c r="T832" s="5">
        <v>287</v>
      </c>
      <c r="U832" s="5">
        <v>330</v>
      </c>
      <c r="V832" s="5">
        <v>264</v>
      </c>
      <c r="W832" s="5">
        <v>336</v>
      </c>
      <c r="X832" s="52">
        <v>386</v>
      </c>
      <c r="Y832" s="56">
        <f t="shared" si="180"/>
        <v>-111</v>
      </c>
      <c r="Z832" s="7">
        <f t="shared" si="181"/>
        <v>-44</v>
      </c>
      <c r="AA832" s="7">
        <f t="shared" si="182"/>
        <v>-50</v>
      </c>
      <c r="AB832" s="7">
        <f t="shared" si="183"/>
        <v>-141</v>
      </c>
      <c r="AC832" s="7">
        <f t="shared" si="184"/>
        <v>-69</v>
      </c>
      <c r="AD832" s="7">
        <f t="shared" si="185"/>
        <v>-79</v>
      </c>
      <c r="AE832" s="86"/>
      <c r="AF832" s="86"/>
      <c r="AG832" s="86"/>
      <c r="AH832" s="86"/>
      <c r="AI832" s="86" t="b">
        <f t="shared" si="186"/>
        <v>1</v>
      </c>
      <c r="AJ832" s="86" t="b">
        <f t="shared" si="187"/>
        <v>1</v>
      </c>
      <c r="AK832" s="86" t="b">
        <f t="shared" si="188"/>
        <v>0</v>
      </c>
      <c r="AM832" s="12" t="str">
        <f t="shared" si="190"/>
        <v>increase or decrease</v>
      </c>
      <c r="AN832" s="12" t="str">
        <f t="shared" si="191"/>
        <v>decrease</v>
      </c>
      <c r="AO832" s="12" t="str">
        <f t="shared" si="192"/>
        <v>increase or decrease</v>
      </c>
      <c r="AP832" s="12" t="str">
        <f t="shared" si="193"/>
        <v>decrease</v>
      </c>
      <c r="AQ832" s="12" t="str">
        <f t="shared" si="194"/>
        <v>increase or decrease</v>
      </c>
      <c r="AR832" s="12" t="str">
        <f t="shared" si="195"/>
        <v>decrease</v>
      </c>
      <c r="AS832" s="12" t="str">
        <f t="shared" si="196"/>
        <v>increase or decrease</v>
      </c>
      <c r="AT832" s="12" t="str">
        <f t="shared" si="197"/>
        <v>decrease</v>
      </c>
      <c r="AU832" s="12" t="str">
        <f t="shared" si="198"/>
        <v>increase or decrease</v>
      </c>
      <c r="AV832" s="12" t="str">
        <f t="shared" si="199"/>
        <v>decrease</v>
      </c>
      <c r="AW832" s="12" t="str">
        <f t="shared" si="200"/>
        <v>increase or decrease</v>
      </c>
      <c r="AX832" s="12" t="str">
        <f t="shared" si="201"/>
        <v>decrease</v>
      </c>
      <c r="AY832" s="103"/>
      <c r="AZ832" s="103" t="str">
        <f t="shared" si="202"/>
        <v xml:space="preserve"> </v>
      </c>
      <c r="BA832" s="103" t="str">
        <f t="shared" si="203"/>
        <v xml:space="preserve"> </v>
      </c>
      <c r="BB832" s="103" t="str">
        <f t="shared" si="204"/>
        <v>decrease</v>
      </c>
      <c r="BC832" s="12" t="str">
        <f t="shared" si="205"/>
        <v xml:space="preserve"> </v>
      </c>
      <c r="BD832" s="12" t="str">
        <f t="shared" si="206"/>
        <v>decrease</v>
      </c>
      <c r="BE832" s="12" t="str">
        <f t="shared" si="207"/>
        <v xml:space="preserve"> </v>
      </c>
      <c r="BH832" s="110">
        <f t="shared" si="208"/>
        <v>-0.33534743202416917</v>
      </c>
      <c r="BI832" s="110">
        <f t="shared" si="209"/>
        <v>-0.13293051359516617</v>
      </c>
      <c r="BJ832" s="110">
        <f t="shared" si="210"/>
        <v>-0.13157894736842105</v>
      </c>
      <c r="BK832" s="110">
        <f t="shared" si="211"/>
        <v>-0.34814814814814815</v>
      </c>
      <c r="BL832" s="110">
        <f t="shared" si="212"/>
        <v>-0.17037037037037037</v>
      </c>
      <c r="BM832" s="110">
        <f t="shared" si="213"/>
        <v>-0.16989247311827957</v>
      </c>
      <c r="BN832" s="103"/>
      <c r="BO832" s="130">
        <f t="shared" si="214"/>
        <v>-0.34814814814814815</v>
      </c>
      <c r="BP832" s="130" cm="1">
        <f t="array" ref="BP832">MIN(IF(BH832:BM832&lt;0, BH832:BM832))</f>
        <v>-0.34814814814814815</v>
      </c>
      <c r="BQ832" s="12">
        <f t="shared" si="215"/>
        <v>1</v>
      </c>
      <c r="BR832" s="12">
        <f t="shared" si="216"/>
        <v>0</v>
      </c>
      <c r="BS832" s="12">
        <f t="shared" si="217"/>
        <v>0</v>
      </c>
      <c r="BT832" s="12"/>
      <c r="CA832" s="108"/>
    </row>
    <row r="833" spans="1:79" x14ac:dyDescent="0.35">
      <c r="A833" s="99">
        <v>44096</v>
      </c>
      <c r="B833" s="84" t="s">
        <v>17</v>
      </c>
      <c r="C833" s="7">
        <v>1421</v>
      </c>
      <c r="D833" s="7" t="s">
        <v>90</v>
      </c>
      <c r="E833" s="7">
        <v>228503</v>
      </c>
      <c r="F833" s="7" t="s">
        <v>94</v>
      </c>
      <c r="G833" s="7">
        <v>227901</v>
      </c>
      <c r="H833" s="7">
        <v>1</v>
      </c>
      <c r="I833" s="7" t="str">
        <f t="shared" si="179"/>
        <v>Matches old PSSE info</v>
      </c>
      <c r="J833" s="7"/>
      <c r="K833" s="11"/>
      <c r="L833" s="7">
        <v>358</v>
      </c>
      <c r="M833" s="7">
        <v>432</v>
      </c>
      <c r="N833" s="7">
        <v>445</v>
      </c>
      <c r="O833" s="7">
        <v>418</v>
      </c>
      <c r="P833" s="7">
        <v>464</v>
      </c>
      <c r="Q833" s="7">
        <v>478</v>
      </c>
      <c r="R833" s="1"/>
      <c r="S833" s="7">
        <v>358</v>
      </c>
      <c r="T833" s="5">
        <v>431</v>
      </c>
      <c r="U833" s="5">
        <v>444</v>
      </c>
      <c r="V833" s="7">
        <v>418</v>
      </c>
      <c r="W833" s="5">
        <v>463</v>
      </c>
      <c r="X833" s="52">
        <v>477</v>
      </c>
      <c r="Y833" s="56">
        <f t="shared" si="180"/>
        <v>0</v>
      </c>
      <c r="Z833" s="7">
        <f t="shared" si="181"/>
        <v>-1</v>
      </c>
      <c r="AA833" s="7">
        <f t="shared" si="182"/>
        <v>-1</v>
      </c>
      <c r="AB833" s="7">
        <f t="shared" si="183"/>
        <v>0</v>
      </c>
      <c r="AC833" s="7">
        <f t="shared" si="184"/>
        <v>-1</v>
      </c>
      <c r="AD833" s="7">
        <f t="shared" si="185"/>
        <v>-1</v>
      </c>
      <c r="AE833" s="86"/>
      <c r="AF833" s="86"/>
      <c r="AG833" s="86"/>
      <c r="AH833" s="86"/>
      <c r="AI833" s="86" t="b">
        <f t="shared" si="186"/>
        <v>1</v>
      </c>
      <c r="AJ833" s="86" t="b">
        <f t="shared" si="187"/>
        <v>1</v>
      </c>
      <c r="AK833" s="86" t="b">
        <f t="shared" si="188"/>
        <v>0</v>
      </c>
      <c r="AM833" s="12" t="str">
        <f t="shared" si="190"/>
        <v>no change</v>
      </c>
      <c r="AN833" s="12" t="str">
        <f t="shared" si="191"/>
        <v>blank</v>
      </c>
      <c r="AO833" s="12" t="str">
        <f t="shared" si="192"/>
        <v>increase or decrease</v>
      </c>
      <c r="AP833" s="12" t="str">
        <f t="shared" si="193"/>
        <v>decrease</v>
      </c>
      <c r="AQ833" s="12" t="str">
        <f t="shared" si="194"/>
        <v>increase or decrease</v>
      </c>
      <c r="AR833" s="12" t="str">
        <f t="shared" si="195"/>
        <v>decrease</v>
      </c>
      <c r="AS833" s="12" t="str">
        <f t="shared" si="196"/>
        <v>no change</v>
      </c>
      <c r="AT833" s="12" t="str">
        <f t="shared" si="197"/>
        <v>blank</v>
      </c>
      <c r="AU833" s="12" t="str">
        <f t="shared" si="198"/>
        <v>increase or decrease</v>
      </c>
      <c r="AV833" s="12" t="str">
        <f t="shared" si="199"/>
        <v>decrease</v>
      </c>
      <c r="AW833" s="12" t="str">
        <f t="shared" si="200"/>
        <v>increase or decrease</v>
      </c>
      <c r="AX833" s="12" t="str">
        <f t="shared" si="201"/>
        <v>decrease</v>
      </c>
      <c r="AY833" s="103"/>
      <c r="AZ833" s="103" t="str">
        <f t="shared" si="202"/>
        <v xml:space="preserve"> </v>
      </c>
      <c r="BA833" s="103" t="str">
        <f t="shared" si="203"/>
        <v xml:space="preserve"> </v>
      </c>
      <c r="BB833" s="103" t="str">
        <f t="shared" si="204"/>
        <v>decrease</v>
      </c>
      <c r="BC833" s="12" t="str">
        <f t="shared" si="205"/>
        <v xml:space="preserve"> </v>
      </c>
      <c r="BD833" s="12" t="str">
        <f t="shared" si="206"/>
        <v>decrease</v>
      </c>
      <c r="BE833" s="12" t="str">
        <f t="shared" si="207"/>
        <v xml:space="preserve"> </v>
      </c>
      <c r="BH833" s="110">
        <f t="shared" si="208"/>
        <v>0</v>
      </c>
      <c r="BI833" s="110">
        <f t="shared" si="209"/>
        <v>-2.3148148148148147E-3</v>
      </c>
      <c r="BJ833" s="110">
        <f t="shared" si="210"/>
        <v>-2.2471910112359553E-3</v>
      </c>
      <c r="BK833" s="110">
        <f t="shared" si="211"/>
        <v>0</v>
      </c>
      <c r="BL833" s="110">
        <f t="shared" si="212"/>
        <v>-2.1551724137931034E-3</v>
      </c>
      <c r="BM833" s="110">
        <f t="shared" si="213"/>
        <v>-2.0920502092050207E-3</v>
      </c>
      <c r="BN833" s="103"/>
      <c r="BO833" s="130">
        <f t="shared" si="214"/>
        <v>-2.3148148148148147E-3</v>
      </c>
      <c r="BP833" s="130" cm="1">
        <f t="array" ref="BP833">MIN(IF(BH833:BM833&lt;0, BH833:BM833))</f>
        <v>-2.3148148148148147E-3</v>
      </c>
      <c r="BQ833" s="12">
        <f t="shared" si="215"/>
        <v>0</v>
      </c>
      <c r="BR833" s="12">
        <f t="shared" si="216"/>
        <v>0</v>
      </c>
      <c r="BS833" s="12">
        <f t="shared" si="217"/>
        <v>1</v>
      </c>
      <c r="BT833" s="12"/>
      <c r="CA833" s="108"/>
    </row>
    <row r="834" spans="1:79" x14ac:dyDescent="0.35">
      <c r="A834" s="99">
        <v>44096</v>
      </c>
      <c r="B834" s="84" t="s">
        <v>17</v>
      </c>
      <c r="C834" s="7">
        <v>1422</v>
      </c>
      <c r="D834" s="7" t="s">
        <v>94</v>
      </c>
      <c r="E834" s="7">
        <v>227901</v>
      </c>
      <c r="F834" s="7" t="s">
        <v>147</v>
      </c>
      <c r="G834" s="7">
        <v>227949</v>
      </c>
      <c r="H834" s="7">
        <v>1</v>
      </c>
      <c r="I834" s="7" t="str">
        <f t="shared" si="179"/>
        <v>Matches old PSSE info</v>
      </c>
      <c r="J834" s="7"/>
      <c r="K834" s="11"/>
      <c r="L834" s="7">
        <v>392</v>
      </c>
      <c r="M834" s="7">
        <v>478</v>
      </c>
      <c r="N834" s="7">
        <v>540</v>
      </c>
      <c r="O834" s="7">
        <v>451</v>
      </c>
      <c r="P834" s="7">
        <v>478</v>
      </c>
      <c r="Q834" s="7">
        <v>549</v>
      </c>
      <c r="R834" s="1"/>
      <c r="S834" s="7">
        <v>392</v>
      </c>
      <c r="T834" s="7">
        <v>478</v>
      </c>
      <c r="U834" s="7">
        <v>540</v>
      </c>
      <c r="V834" s="7">
        <v>451</v>
      </c>
      <c r="W834" s="7">
        <v>478</v>
      </c>
      <c r="X834" s="49">
        <v>549</v>
      </c>
      <c r="Y834" s="56">
        <f t="shared" si="180"/>
        <v>0</v>
      </c>
      <c r="Z834" s="7">
        <f t="shared" si="181"/>
        <v>0</v>
      </c>
      <c r="AA834" s="7">
        <f t="shared" si="182"/>
        <v>0</v>
      </c>
      <c r="AB834" s="7">
        <f t="shared" si="183"/>
        <v>0</v>
      </c>
      <c r="AC834" s="7">
        <f t="shared" si="184"/>
        <v>0</v>
      </c>
      <c r="AD834" s="7">
        <f t="shared" si="185"/>
        <v>0</v>
      </c>
      <c r="AE834" s="86"/>
      <c r="AF834" s="86"/>
      <c r="AG834" s="86"/>
      <c r="AH834" s="86"/>
      <c r="AI834" s="86" t="b">
        <f t="shared" si="186"/>
        <v>1</v>
      </c>
      <c r="AJ834" s="86" t="b">
        <f t="shared" si="187"/>
        <v>1</v>
      </c>
      <c r="AK834" s="86" t="b">
        <f t="shared" si="188"/>
        <v>0</v>
      </c>
      <c r="AM834" s="12" t="str">
        <f t="shared" si="190"/>
        <v>no change</v>
      </c>
      <c r="AN834" s="12" t="str">
        <f t="shared" si="191"/>
        <v>blank</v>
      </c>
      <c r="AO834" s="12" t="str">
        <f t="shared" si="192"/>
        <v>no change</v>
      </c>
      <c r="AP834" s="12" t="str">
        <f t="shared" si="193"/>
        <v>blank</v>
      </c>
      <c r="AQ834" s="12" t="str">
        <f t="shared" si="194"/>
        <v>no change</v>
      </c>
      <c r="AR834" s="12" t="str">
        <f t="shared" si="195"/>
        <v>blank</v>
      </c>
      <c r="AS834" s="12" t="str">
        <f t="shared" si="196"/>
        <v>no change</v>
      </c>
      <c r="AT834" s="12" t="str">
        <f t="shared" si="197"/>
        <v>blank</v>
      </c>
      <c r="AU834" s="12" t="str">
        <f t="shared" si="198"/>
        <v>no change</v>
      </c>
      <c r="AV834" s="12" t="str">
        <f t="shared" si="199"/>
        <v>blank</v>
      </c>
      <c r="AW834" s="12" t="str">
        <f t="shared" si="200"/>
        <v>no change</v>
      </c>
      <c r="AX834" s="12" t="str">
        <f t="shared" si="201"/>
        <v>blank</v>
      </c>
      <c r="AY834" s="103"/>
      <c r="AZ834" s="103" t="str">
        <f t="shared" si="202"/>
        <v>no change</v>
      </c>
      <c r="BA834" s="103" t="str">
        <f t="shared" si="203"/>
        <v xml:space="preserve"> </v>
      </c>
      <c r="BB834" s="103" t="str">
        <f t="shared" si="204"/>
        <v xml:space="preserve"> </v>
      </c>
      <c r="BC834" s="12" t="str">
        <f t="shared" si="205"/>
        <v xml:space="preserve"> </v>
      </c>
      <c r="BD834" s="12" t="str">
        <f t="shared" si="206"/>
        <v xml:space="preserve"> </v>
      </c>
      <c r="BE834" s="12" t="str">
        <f t="shared" si="207"/>
        <v xml:space="preserve"> </v>
      </c>
      <c r="BH834" s="110">
        <f t="shared" si="208"/>
        <v>0</v>
      </c>
      <c r="BI834" s="110">
        <f t="shared" si="209"/>
        <v>0</v>
      </c>
      <c r="BJ834" s="110">
        <f t="shared" si="210"/>
        <v>0</v>
      </c>
      <c r="BK834" s="110">
        <f t="shared" si="211"/>
        <v>0</v>
      </c>
      <c r="BL834" s="110">
        <f t="shared" si="212"/>
        <v>0</v>
      </c>
      <c r="BM834" s="110">
        <f t="shared" si="213"/>
        <v>0</v>
      </c>
      <c r="BN834" s="103"/>
      <c r="BO834" s="130">
        <f t="shared" si="214"/>
        <v>0</v>
      </c>
      <c r="BP834" s="130" cm="1">
        <f t="array" ref="BP834">MIN(IF(BH834:BM834&lt;0, BH834:BM834))</f>
        <v>0</v>
      </c>
      <c r="BQ834" s="12">
        <f t="shared" si="215"/>
        <v>0</v>
      </c>
      <c r="BR834" s="12">
        <f t="shared" si="216"/>
        <v>0</v>
      </c>
      <c r="BS834" s="12">
        <f t="shared" si="217"/>
        <v>0</v>
      </c>
      <c r="BT834" s="12"/>
      <c r="CA834" s="108"/>
    </row>
    <row r="835" spans="1:79" x14ac:dyDescent="0.35">
      <c r="A835" s="99">
        <v>44096</v>
      </c>
      <c r="B835" s="84" t="s">
        <v>17</v>
      </c>
      <c r="C835" s="7">
        <v>1423</v>
      </c>
      <c r="D835" s="7" t="s">
        <v>148</v>
      </c>
      <c r="E835" s="7">
        <v>227903</v>
      </c>
      <c r="F835" s="7" t="s">
        <v>146</v>
      </c>
      <c r="G835" s="7">
        <v>227902</v>
      </c>
      <c r="H835" s="7">
        <v>1</v>
      </c>
      <c r="I835" s="7" t="str">
        <f t="shared" si="179"/>
        <v>Matches old PSSE info</v>
      </c>
      <c r="J835" s="7"/>
      <c r="K835" s="11"/>
      <c r="L835" s="7">
        <v>218</v>
      </c>
      <c r="M835" s="7">
        <v>306</v>
      </c>
      <c r="N835" s="7">
        <v>352</v>
      </c>
      <c r="O835" s="7">
        <v>280</v>
      </c>
      <c r="P835" s="7">
        <v>348</v>
      </c>
      <c r="Q835" s="7">
        <v>400</v>
      </c>
      <c r="R835" s="1"/>
      <c r="S835" s="96">
        <v>237</v>
      </c>
      <c r="T835" s="7">
        <v>306</v>
      </c>
      <c r="U835" s="5">
        <v>328</v>
      </c>
      <c r="V835" s="5">
        <v>276</v>
      </c>
      <c r="W835" s="7">
        <v>348</v>
      </c>
      <c r="X835" s="52">
        <v>374</v>
      </c>
      <c r="Y835" s="56">
        <f t="shared" si="180"/>
        <v>19</v>
      </c>
      <c r="Z835" s="7">
        <f t="shared" si="181"/>
        <v>0</v>
      </c>
      <c r="AA835" s="7">
        <f t="shared" si="182"/>
        <v>-24</v>
      </c>
      <c r="AB835" s="7">
        <f t="shared" si="183"/>
        <v>-4</v>
      </c>
      <c r="AC835" s="7">
        <f t="shared" si="184"/>
        <v>0</v>
      </c>
      <c r="AD835" s="7">
        <f t="shared" si="185"/>
        <v>-26</v>
      </c>
      <c r="AE835" s="86"/>
      <c r="AF835" s="86"/>
      <c r="AG835" s="86"/>
      <c r="AH835" s="86"/>
      <c r="AI835" s="86" t="b">
        <f t="shared" si="186"/>
        <v>1</v>
      </c>
      <c r="AJ835" s="86" t="b">
        <f t="shared" si="187"/>
        <v>1</v>
      </c>
      <c r="AK835" s="86" t="b">
        <f t="shared" si="188"/>
        <v>0</v>
      </c>
      <c r="AM835" s="12" t="str">
        <f t="shared" si="190"/>
        <v>increase or decrease</v>
      </c>
      <c r="AN835" s="12" t="str">
        <f t="shared" si="191"/>
        <v>increase</v>
      </c>
      <c r="AO835" s="12" t="str">
        <f t="shared" si="192"/>
        <v>no change</v>
      </c>
      <c r="AP835" s="12" t="str">
        <f t="shared" si="193"/>
        <v>blank</v>
      </c>
      <c r="AQ835" s="12" t="str">
        <f t="shared" si="194"/>
        <v>increase or decrease</v>
      </c>
      <c r="AR835" s="12" t="str">
        <f t="shared" si="195"/>
        <v>decrease</v>
      </c>
      <c r="AS835" s="12" t="str">
        <f t="shared" si="196"/>
        <v>increase or decrease</v>
      </c>
      <c r="AT835" s="12" t="str">
        <f t="shared" si="197"/>
        <v>decrease</v>
      </c>
      <c r="AU835" s="12" t="str">
        <f t="shared" si="198"/>
        <v>no change</v>
      </c>
      <c r="AV835" s="12" t="str">
        <f t="shared" si="199"/>
        <v>blank</v>
      </c>
      <c r="AW835" s="12" t="str">
        <f t="shared" si="200"/>
        <v>increase or decrease</v>
      </c>
      <c r="AX835" s="12" t="str">
        <f t="shared" si="201"/>
        <v>decrease</v>
      </c>
      <c r="AY835" s="103"/>
      <c r="AZ835" s="103" t="str">
        <f t="shared" si="202"/>
        <v xml:space="preserve"> </v>
      </c>
      <c r="BA835" s="103" t="str">
        <f t="shared" si="203"/>
        <v>increase</v>
      </c>
      <c r="BB835" s="103" t="str">
        <f t="shared" si="204"/>
        <v>decrease</v>
      </c>
      <c r="BC835" s="12" t="str">
        <f t="shared" si="205"/>
        <v xml:space="preserve"> </v>
      </c>
      <c r="BD835" s="12" t="str">
        <f t="shared" si="206"/>
        <v xml:space="preserve"> </v>
      </c>
      <c r="BE835" s="12" t="str">
        <f t="shared" si="207"/>
        <v>both</v>
      </c>
      <c r="BH835" s="110">
        <f t="shared" si="208"/>
        <v>8.7155963302752298E-2</v>
      </c>
      <c r="BI835" s="110">
        <f t="shared" si="209"/>
        <v>0</v>
      </c>
      <c r="BJ835" s="110">
        <f t="shared" si="210"/>
        <v>-6.8181818181818177E-2</v>
      </c>
      <c r="BK835" s="110">
        <f t="shared" si="211"/>
        <v>-1.4285714285714285E-2</v>
      </c>
      <c r="BL835" s="110">
        <f t="shared" si="212"/>
        <v>0</v>
      </c>
      <c r="BM835" s="110">
        <f t="shared" si="213"/>
        <v>-6.5000000000000002E-2</v>
      </c>
      <c r="BN835" s="103"/>
      <c r="BO835" s="130">
        <f t="shared" si="214"/>
        <v>8.7155963302752298E-2</v>
      </c>
      <c r="BP835" s="130" cm="1">
        <f t="array" ref="BP835">MIN(IF(BH835:BM835&lt;0, BH835:BM835))</f>
        <v>-6.8181818181818177E-2</v>
      </c>
      <c r="BQ835" s="12">
        <f t="shared" si="215"/>
        <v>0</v>
      </c>
      <c r="BR835" s="12">
        <f t="shared" si="216"/>
        <v>0</v>
      </c>
      <c r="BS835" s="12">
        <f t="shared" si="217"/>
        <v>1</v>
      </c>
      <c r="BT835" s="12"/>
      <c r="CA835" s="108"/>
    </row>
    <row r="836" spans="1:79" x14ac:dyDescent="0.35">
      <c r="A836" s="99">
        <v>44096</v>
      </c>
      <c r="B836" s="84" t="s">
        <v>17</v>
      </c>
      <c r="C836" s="7">
        <v>1424</v>
      </c>
      <c r="D836" s="7" t="s">
        <v>149</v>
      </c>
      <c r="E836" s="7">
        <v>227904</v>
      </c>
      <c r="F836" s="7" t="s">
        <v>150</v>
      </c>
      <c r="G836" s="7">
        <v>227945</v>
      </c>
      <c r="H836" s="7">
        <v>1</v>
      </c>
      <c r="I836" s="7" t="str">
        <f t="shared" si="179"/>
        <v>Matches old PSSE info</v>
      </c>
      <c r="J836" s="7"/>
      <c r="K836" s="11"/>
      <c r="L836" s="7">
        <v>218</v>
      </c>
      <c r="M836" s="7">
        <v>282</v>
      </c>
      <c r="N836" s="7">
        <v>324</v>
      </c>
      <c r="O836" s="7">
        <v>280</v>
      </c>
      <c r="P836" s="7">
        <v>345</v>
      </c>
      <c r="Q836" s="7">
        <v>397</v>
      </c>
      <c r="R836" s="1"/>
      <c r="S836" s="5">
        <v>212</v>
      </c>
      <c r="T836" s="5">
        <v>279</v>
      </c>
      <c r="U836" s="5">
        <v>321</v>
      </c>
      <c r="V836" s="5">
        <v>276</v>
      </c>
      <c r="W836" s="96">
        <v>348</v>
      </c>
      <c r="X836" s="52">
        <v>374</v>
      </c>
      <c r="Y836" s="56">
        <f t="shared" si="180"/>
        <v>-6</v>
      </c>
      <c r="Z836" s="7">
        <f t="shared" si="181"/>
        <v>-3</v>
      </c>
      <c r="AA836" s="7">
        <f t="shared" si="182"/>
        <v>-3</v>
      </c>
      <c r="AB836" s="7">
        <f t="shared" si="183"/>
        <v>-4</v>
      </c>
      <c r="AC836" s="7">
        <f t="shared" si="184"/>
        <v>3</v>
      </c>
      <c r="AD836" s="7">
        <f t="shared" si="185"/>
        <v>-23</v>
      </c>
      <c r="AE836" s="86"/>
      <c r="AF836" s="86"/>
      <c r="AG836" s="86"/>
      <c r="AH836" s="86"/>
      <c r="AI836" s="86" t="b">
        <f t="shared" si="186"/>
        <v>1</v>
      </c>
      <c r="AJ836" s="86" t="b">
        <f t="shared" si="187"/>
        <v>1</v>
      </c>
      <c r="AK836" s="86" t="b">
        <f t="shared" si="188"/>
        <v>0</v>
      </c>
      <c r="AM836" s="12" t="str">
        <f t="shared" si="190"/>
        <v>increase or decrease</v>
      </c>
      <c r="AN836" s="12" t="str">
        <f t="shared" si="191"/>
        <v>decrease</v>
      </c>
      <c r="AO836" s="12" t="str">
        <f t="shared" si="192"/>
        <v>increase or decrease</v>
      </c>
      <c r="AP836" s="12" t="str">
        <f t="shared" si="193"/>
        <v>decrease</v>
      </c>
      <c r="AQ836" s="12" t="str">
        <f t="shared" si="194"/>
        <v>increase or decrease</v>
      </c>
      <c r="AR836" s="12" t="str">
        <f t="shared" si="195"/>
        <v>decrease</v>
      </c>
      <c r="AS836" s="12" t="str">
        <f t="shared" si="196"/>
        <v>increase or decrease</v>
      </c>
      <c r="AT836" s="12" t="str">
        <f t="shared" si="197"/>
        <v>decrease</v>
      </c>
      <c r="AU836" s="12" t="str">
        <f t="shared" si="198"/>
        <v>increase or decrease</v>
      </c>
      <c r="AV836" s="12" t="str">
        <f t="shared" si="199"/>
        <v>increase</v>
      </c>
      <c r="AW836" s="12" t="str">
        <f t="shared" si="200"/>
        <v>increase or decrease</v>
      </c>
      <c r="AX836" s="12" t="str">
        <f t="shared" si="201"/>
        <v>decrease</v>
      </c>
      <c r="AY836" s="103"/>
      <c r="AZ836" s="103" t="str">
        <f t="shared" si="202"/>
        <v xml:space="preserve"> </v>
      </c>
      <c r="BA836" s="103" t="str">
        <f t="shared" si="203"/>
        <v>increase</v>
      </c>
      <c r="BB836" s="103" t="str">
        <f t="shared" si="204"/>
        <v>decrease</v>
      </c>
      <c r="BC836" s="12" t="str">
        <f t="shared" si="205"/>
        <v xml:space="preserve"> </v>
      </c>
      <c r="BD836" s="12" t="str">
        <f t="shared" si="206"/>
        <v xml:space="preserve"> </v>
      </c>
      <c r="BE836" s="12" t="str">
        <f t="shared" si="207"/>
        <v>both</v>
      </c>
      <c r="BH836" s="110">
        <f t="shared" si="208"/>
        <v>-2.7522935779816515E-2</v>
      </c>
      <c r="BI836" s="110">
        <f t="shared" si="209"/>
        <v>-1.0638297872340425E-2</v>
      </c>
      <c r="BJ836" s="110">
        <f t="shared" si="210"/>
        <v>-9.2592592592592587E-3</v>
      </c>
      <c r="BK836" s="110">
        <f t="shared" si="211"/>
        <v>-1.4285714285714285E-2</v>
      </c>
      <c r="BL836" s="110">
        <f t="shared" si="212"/>
        <v>8.6956521739130436E-3</v>
      </c>
      <c r="BM836" s="110">
        <f t="shared" si="213"/>
        <v>-5.793450881612091E-2</v>
      </c>
      <c r="BN836" s="103"/>
      <c r="BO836" s="130">
        <f t="shared" si="214"/>
        <v>-5.793450881612091E-2</v>
      </c>
      <c r="BP836" s="130" cm="1">
        <f t="array" ref="BP836">MIN(IF(BH836:BM836&lt;0, BH836:BM836))</f>
        <v>-5.793450881612091E-2</v>
      </c>
      <c r="BQ836" s="12">
        <f t="shared" si="215"/>
        <v>0</v>
      </c>
      <c r="BR836" s="12">
        <f t="shared" si="216"/>
        <v>0</v>
      </c>
      <c r="BS836" s="12">
        <f t="shared" si="217"/>
        <v>1</v>
      </c>
      <c r="BT836" s="12"/>
      <c r="CA836" s="108"/>
    </row>
    <row r="837" spans="1:79" x14ac:dyDescent="0.35">
      <c r="A837" s="99">
        <v>44096</v>
      </c>
      <c r="B837" s="84" t="s">
        <v>17</v>
      </c>
      <c r="C837" s="7">
        <v>1425</v>
      </c>
      <c r="D837" s="7" t="s">
        <v>21</v>
      </c>
      <c r="E837" s="7">
        <v>227934</v>
      </c>
      <c r="F837" s="7" t="s">
        <v>109</v>
      </c>
      <c r="G837" s="7">
        <v>227945</v>
      </c>
      <c r="H837" s="7">
        <v>1</v>
      </c>
      <c r="I837" s="7" t="str">
        <f t="shared" si="179"/>
        <v>Matches old PSSE info</v>
      </c>
      <c r="J837" s="7"/>
      <c r="K837" s="11"/>
      <c r="L837" s="7">
        <v>315</v>
      </c>
      <c r="M837" s="7">
        <v>400</v>
      </c>
      <c r="N837" s="7">
        <v>460</v>
      </c>
      <c r="O837" s="7">
        <v>378</v>
      </c>
      <c r="P837" s="7">
        <v>467</v>
      </c>
      <c r="Q837" s="7">
        <v>537</v>
      </c>
      <c r="R837" s="1"/>
      <c r="S837" s="96">
        <v>377</v>
      </c>
      <c r="T837" s="96">
        <v>478</v>
      </c>
      <c r="U837" s="96">
        <v>540</v>
      </c>
      <c r="V837" s="96">
        <v>451</v>
      </c>
      <c r="W837" s="96">
        <v>478</v>
      </c>
      <c r="X837" s="98">
        <v>549</v>
      </c>
      <c r="Y837" s="56">
        <f t="shared" si="180"/>
        <v>62</v>
      </c>
      <c r="Z837" s="7">
        <f t="shared" si="181"/>
        <v>78</v>
      </c>
      <c r="AA837" s="7">
        <f t="shared" si="182"/>
        <v>80</v>
      </c>
      <c r="AB837" s="7">
        <f t="shared" si="183"/>
        <v>73</v>
      </c>
      <c r="AC837" s="7">
        <f t="shared" si="184"/>
        <v>11</v>
      </c>
      <c r="AD837" s="7">
        <f t="shared" si="185"/>
        <v>12</v>
      </c>
      <c r="AE837" s="86"/>
      <c r="AF837" s="86"/>
      <c r="AG837" s="86"/>
      <c r="AH837" s="86"/>
      <c r="AI837" s="86" t="b">
        <f t="shared" si="186"/>
        <v>1</v>
      </c>
      <c r="AJ837" s="86" t="b">
        <f t="shared" si="187"/>
        <v>1</v>
      </c>
      <c r="AK837" s="86" t="b">
        <f t="shared" si="188"/>
        <v>0</v>
      </c>
      <c r="AM837" s="12" t="str">
        <f t="shared" si="190"/>
        <v>increase or decrease</v>
      </c>
      <c r="AN837" s="12" t="str">
        <f t="shared" si="191"/>
        <v>increase</v>
      </c>
      <c r="AO837" s="12" t="str">
        <f t="shared" si="192"/>
        <v>increase or decrease</v>
      </c>
      <c r="AP837" s="12" t="str">
        <f t="shared" si="193"/>
        <v>increase</v>
      </c>
      <c r="AQ837" s="12" t="str">
        <f t="shared" si="194"/>
        <v>increase or decrease</v>
      </c>
      <c r="AR837" s="12" t="str">
        <f t="shared" si="195"/>
        <v>increase</v>
      </c>
      <c r="AS837" s="12" t="str">
        <f t="shared" si="196"/>
        <v>increase or decrease</v>
      </c>
      <c r="AT837" s="12" t="str">
        <f t="shared" si="197"/>
        <v>increase</v>
      </c>
      <c r="AU837" s="12" t="str">
        <f t="shared" si="198"/>
        <v>increase or decrease</v>
      </c>
      <c r="AV837" s="12" t="str">
        <f t="shared" si="199"/>
        <v>increase</v>
      </c>
      <c r="AW837" s="12" t="str">
        <f t="shared" si="200"/>
        <v>increase or decrease</v>
      </c>
      <c r="AX837" s="12" t="str">
        <f t="shared" si="201"/>
        <v>increase</v>
      </c>
      <c r="AY837" s="103"/>
      <c r="AZ837" s="103" t="str">
        <f t="shared" si="202"/>
        <v xml:space="preserve"> </v>
      </c>
      <c r="BA837" s="103" t="str">
        <f t="shared" si="203"/>
        <v>increase</v>
      </c>
      <c r="BB837" s="103" t="str">
        <f t="shared" si="204"/>
        <v xml:space="preserve"> </v>
      </c>
      <c r="BC837" s="12" t="str">
        <f t="shared" si="205"/>
        <v>increase</v>
      </c>
      <c r="BD837" s="12" t="str">
        <f t="shared" si="206"/>
        <v xml:space="preserve"> </v>
      </c>
      <c r="BE837" s="12" t="str">
        <f t="shared" si="207"/>
        <v xml:space="preserve"> </v>
      </c>
      <c r="BH837" s="110">
        <f t="shared" si="208"/>
        <v>0.19682539682539682</v>
      </c>
      <c r="BI837" s="110">
        <f t="shared" si="209"/>
        <v>0.19500000000000001</v>
      </c>
      <c r="BJ837" s="110">
        <f t="shared" si="210"/>
        <v>0.17391304347826086</v>
      </c>
      <c r="BK837" s="110">
        <f t="shared" si="211"/>
        <v>0.19312169312169311</v>
      </c>
      <c r="BL837" s="110">
        <f t="shared" si="212"/>
        <v>2.3554603854389723E-2</v>
      </c>
      <c r="BM837" s="110">
        <f t="shared" si="213"/>
        <v>2.23463687150838E-2</v>
      </c>
      <c r="BN837" s="103"/>
      <c r="BO837" s="130">
        <f t="shared" si="214"/>
        <v>0.19682539682539682</v>
      </c>
      <c r="BP837" s="130" cm="1">
        <f t="array" ref="BP837">MIN(IF(BH837:BM837&lt;0, BH837:BM837))</f>
        <v>0</v>
      </c>
      <c r="BQ837" s="12">
        <f t="shared" si="215"/>
        <v>0</v>
      </c>
      <c r="BR837" s="12">
        <f t="shared" si="216"/>
        <v>0</v>
      </c>
      <c r="BS837" s="12">
        <f t="shared" si="217"/>
        <v>0</v>
      </c>
      <c r="BT837" s="12"/>
      <c r="CA837" s="108"/>
    </row>
    <row r="838" spans="1:79" x14ac:dyDescent="0.35">
      <c r="A838" s="99">
        <v>44096</v>
      </c>
      <c r="B838" s="84" t="s">
        <v>17</v>
      </c>
      <c r="C838" s="7">
        <v>2301</v>
      </c>
      <c r="D838" s="7" t="s">
        <v>22</v>
      </c>
      <c r="E838" s="7">
        <v>228401</v>
      </c>
      <c r="F838" s="7" t="s">
        <v>45</v>
      </c>
      <c r="G838" s="7">
        <v>213559</v>
      </c>
      <c r="H838" s="7">
        <v>1</v>
      </c>
      <c r="I838" s="7" t="str">
        <f t="shared" si="179"/>
        <v>Matches old PSSE info</v>
      </c>
      <c r="J838" s="7"/>
      <c r="K838" s="11"/>
      <c r="L838" s="7">
        <v>705</v>
      </c>
      <c r="M838" s="7">
        <v>725</v>
      </c>
      <c r="N838" s="7">
        <v>833</v>
      </c>
      <c r="O838" s="7">
        <v>745</v>
      </c>
      <c r="P838" s="7">
        <v>870</v>
      </c>
      <c r="Q838" s="7">
        <v>1001</v>
      </c>
      <c r="R838" s="1"/>
      <c r="S838" s="5">
        <v>677</v>
      </c>
      <c r="T838" s="96">
        <v>796</v>
      </c>
      <c r="U838" s="96">
        <v>844</v>
      </c>
      <c r="V838" s="5">
        <v>715</v>
      </c>
      <c r="W838" s="5">
        <v>835</v>
      </c>
      <c r="X838" s="52">
        <v>891</v>
      </c>
      <c r="Y838" s="56">
        <f t="shared" si="180"/>
        <v>-28</v>
      </c>
      <c r="Z838" s="7">
        <f t="shared" si="181"/>
        <v>71</v>
      </c>
      <c r="AA838" s="7">
        <f t="shared" si="182"/>
        <v>11</v>
      </c>
      <c r="AB838" s="7">
        <f t="shared" si="183"/>
        <v>-30</v>
      </c>
      <c r="AC838" s="7">
        <f t="shared" si="184"/>
        <v>-35</v>
      </c>
      <c r="AD838" s="7">
        <f t="shared" si="185"/>
        <v>-110</v>
      </c>
      <c r="AE838" s="86"/>
      <c r="AF838" s="86"/>
      <c r="AG838" s="86"/>
      <c r="AH838" s="86"/>
      <c r="AI838" s="86" t="b">
        <f t="shared" si="186"/>
        <v>1</v>
      </c>
      <c r="AJ838" s="86" t="b">
        <f t="shared" si="187"/>
        <v>1</v>
      </c>
      <c r="AK838" s="86" t="b">
        <f t="shared" si="188"/>
        <v>0</v>
      </c>
      <c r="AM838" s="12" t="str">
        <f t="shared" si="190"/>
        <v>increase or decrease</v>
      </c>
      <c r="AN838" s="12" t="str">
        <f t="shared" si="191"/>
        <v>decrease</v>
      </c>
      <c r="AO838" s="12" t="str">
        <f t="shared" si="192"/>
        <v>increase or decrease</v>
      </c>
      <c r="AP838" s="12" t="str">
        <f t="shared" si="193"/>
        <v>increase</v>
      </c>
      <c r="AQ838" s="12" t="str">
        <f t="shared" si="194"/>
        <v>increase or decrease</v>
      </c>
      <c r="AR838" s="12" t="str">
        <f t="shared" si="195"/>
        <v>increase</v>
      </c>
      <c r="AS838" s="12" t="str">
        <f t="shared" si="196"/>
        <v>increase or decrease</v>
      </c>
      <c r="AT838" s="12" t="str">
        <f t="shared" si="197"/>
        <v>decrease</v>
      </c>
      <c r="AU838" s="12" t="str">
        <f t="shared" si="198"/>
        <v>increase or decrease</v>
      </c>
      <c r="AV838" s="12" t="str">
        <f t="shared" si="199"/>
        <v>decrease</v>
      </c>
      <c r="AW838" s="12" t="str">
        <f t="shared" si="200"/>
        <v>increase or decrease</v>
      </c>
      <c r="AX838" s="12" t="str">
        <f t="shared" si="201"/>
        <v>decrease</v>
      </c>
      <c r="AY838" s="103"/>
      <c r="AZ838" s="103" t="str">
        <f t="shared" si="202"/>
        <v xml:space="preserve"> </v>
      </c>
      <c r="BA838" s="103" t="str">
        <f t="shared" si="203"/>
        <v>increase</v>
      </c>
      <c r="BB838" s="103" t="str">
        <f t="shared" si="204"/>
        <v>decrease</v>
      </c>
      <c r="BC838" s="12" t="str">
        <f t="shared" si="205"/>
        <v xml:space="preserve"> </v>
      </c>
      <c r="BD838" s="12" t="str">
        <f t="shared" si="206"/>
        <v xml:space="preserve"> </v>
      </c>
      <c r="BE838" s="12" t="str">
        <f t="shared" si="207"/>
        <v>both</v>
      </c>
      <c r="BH838" s="110">
        <f t="shared" si="208"/>
        <v>-3.971631205673759E-2</v>
      </c>
      <c r="BI838" s="110">
        <f t="shared" si="209"/>
        <v>9.7931034482758625E-2</v>
      </c>
      <c r="BJ838" s="110">
        <f t="shared" si="210"/>
        <v>1.3205282112845138E-2</v>
      </c>
      <c r="BK838" s="110">
        <f t="shared" si="211"/>
        <v>-4.0268456375838924E-2</v>
      </c>
      <c r="BL838" s="110">
        <f t="shared" si="212"/>
        <v>-4.0229885057471264E-2</v>
      </c>
      <c r="BM838" s="110">
        <f t="shared" si="213"/>
        <v>-0.10989010989010989</v>
      </c>
      <c r="BN838" s="103"/>
      <c r="BO838" s="130">
        <f t="shared" si="214"/>
        <v>-0.10989010989010989</v>
      </c>
      <c r="BP838" s="130" cm="1">
        <f t="array" ref="BP838">MIN(IF(BH838:BM838&lt;0, BH838:BM838))</f>
        <v>-0.10989010989010989</v>
      </c>
      <c r="BQ838" s="12">
        <f t="shared" si="215"/>
        <v>0</v>
      </c>
      <c r="BR838" s="12">
        <f t="shared" si="216"/>
        <v>1</v>
      </c>
      <c r="BS838" s="12">
        <f t="shared" si="217"/>
        <v>0</v>
      </c>
      <c r="BT838" s="12"/>
      <c r="CA838" s="108"/>
    </row>
    <row r="839" spans="1:79" x14ac:dyDescent="0.35">
      <c r="A839" s="102">
        <v>44224</v>
      </c>
      <c r="B839" s="11" t="s">
        <v>17</v>
      </c>
      <c r="C839" s="7">
        <v>2302</v>
      </c>
      <c r="D839" s="61" t="s">
        <v>398</v>
      </c>
      <c r="E839" s="7">
        <v>228601</v>
      </c>
      <c r="F839" s="7" t="s">
        <v>399</v>
      </c>
      <c r="G839" s="7">
        <v>219148</v>
      </c>
      <c r="H839" s="7">
        <v>1</v>
      </c>
      <c r="I839" s="7" t="str">
        <f t="shared" si="179"/>
        <v>Matches old PSSE info</v>
      </c>
      <c r="J839" s="7"/>
      <c r="K839" s="11"/>
      <c r="L839" s="7">
        <v>649</v>
      </c>
      <c r="M839" s="7">
        <v>801</v>
      </c>
      <c r="N839" s="7">
        <v>922</v>
      </c>
      <c r="O839" s="7">
        <v>747</v>
      </c>
      <c r="P839" s="7">
        <v>902</v>
      </c>
      <c r="Q839" s="7">
        <v>1038</v>
      </c>
      <c r="R839" s="1"/>
      <c r="S839" s="7">
        <v>649</v>
      </c>
      <c r="T839" s="7">
        <v>801</v>
      </c>
      <c r="U839" s="7">
        <v>922</v>
      </c>
      <c r="V839" s="7">
        <v>747</v>
      </c>
      <c r="W839" s="7">
        <v>902</v>
      </c>
      <c r="X839" s="49">
        <v>1038</v>
      </c>
      <c r="Y839" s="56">
        <f t="shared" si="180"/>
        <v>0</v>
      </c>
      <c r="Z839" s="7">
        <f t="shared" si="181"/>
        <v>0</v>
      </c>
      <c r="AA839" s="7">
        <f t="shared" si="182"/>
        <v>0</v>
      </c>
      <c r="AB839" s="7">
        <f t="shared" si="183"/>
        <v>0</v>
      </c>
      <c r="AC839" s="7">
        <f t="shared" si="184"/>
        <v>0</v>
      </c>
      <c r="AD839" s="7">
        <f t="shared" si="185"/>
        <v>0</v>
      </c>
      <c r="AE839" s="86"/>
      <c r="AF839" s="86"/>
      <c r="AG839" s="86"/>
      <c r="AH839" s="86"/>
      <c r="AI839" s="86" t="b">
        <f t="shared" si="186"/>
        <v>1</v>
      </c>
      <c r="AJ839" s="86" t="b">
        <f t="shared" si="187"/>
        <v>1</v>
      </c>
      <c r="AK839" s="86" t="b">
        <f t="shared" si="188"/>
        <v>0</v>
      </c>
      <c r="AM839" s="12" t="str">
        <f t="shared" si="190"/>
        <v>no change</v>
      </c>
      <c r="AN839" s="12" t="str">
        <f t="shared" si="191"/>
        <v>blank</v>
      </c>
      <c r="AO839" s="12" t="str">
        <f t="shared" si="192"/>
        <v>no change</v>
      </c>
      <c r="AP839" s="12" t="str">
        <f t="shared" si="193"/>
        <v>blank</v>
      </c>
      <c r="AQ839" s="12" t="str">
        <f t="shared" si="194"/>
        <v>no change</v>
      </c>
      <c r="AR839" s="12" t="str">
        <f t="shared" si="195"/>
        <v>blank</v>
      </c>
      <c r="AS839" s="12" t="str">
        <f t="shared" si="196"/>
        <v>no change</v>
      </c>
      <c r="AT839" s="12" t="str">
        <f t="shared" si="197"/>
        <v>blank</v>
      </c>
      <c r="AU839" s="12" t="str">
        <f t="shared" si="198"/>
        <v>no change</v>
      </c>
      <c r="AV839" s="12" t="str">
        <f t="shared" si="199"/>
        <v>blank</v>
      </c>
      <c r="AW839" s="12" t="str">
        <f t="shared" si="200"/>
        <v>no change</v>
      </c>
      <c r="AX839" s="12" t="str">
        <f t="shared" si="201"/>
        <v>blank</v>
      </c>
      <c r="AY839" s="103"/>
      <c r="AZ839" s="103" t="str">
        <f t="shared" si="202"/>
        <v>no change</v>
      </c>
      <c r="BA839" s="103" t="str">
        <f t="shared" si="203"/>
        <v xml:space="preserve"> </v>
      </c>
      <c r="BB839" s="103" t="str">
        <f t="shared" si="204"/>
        <v xml:space="preserve"> </v>
      </c>
      <c r="BC839" s="12" t="str">
        <f t="shared" si="205"/>
        <v xml:space="preserve"> </v>
      </c>
      <c r="BD839" s="12" t="str">
        <f t="shared" si="206"/>
        <v xml:space="preserve"> </v>
      </c>
      <c r="BE839" s="12" t="str">
        <f t="shared" si="207"/>
        <v xml:space="preserve"> </v>
      </c>
      <c r="BH839" s="110">
        <f t="shared" si="208"/>
        <v>0</v>
      </c>
      <c r="BI839" s="110">
        <f t="shared" si="209"/>
        <v>0</v>
      </c>
      <c r="BJ839" s="110">
        <f t="shared" si="210"/>
        <v>0</v>
      </c>
      <c r="BK839" s="110">
        <f t="shared" si="211"/>
        <v>0</v>
      </c>
      <c r="BL839" s="110">
        <f t="shared" si="212"/>
        <v>0</v>
      </c>
      <c r="BM839" s="110">
        <f t="shared" si="213"/>
        <v>0</v>
      </c>
      <c r="BN839" s="103"/>
      <c r="BO839" s="130">
        <f t="shared" si="214"/>
        <v>0</v>
      </c>
      <c r="BP839" s="130" cm="1">
        <f t="array" ref="BP839">MIN(IF(BH839:BM839&lt;0, BH839:BM839))</f>
        <v>0</v>
      </c>
      <c r="BQ839" s="12">
        <f t="shared" si="215"/>
        <v>0</v>
      </c>
      <c r="BR839" s="12">
        <f t="shared" si="216"/>
        <v>0</v>
      </c>
      <c r="BS839" s="12">
        <f t="shared" si="217"/>
        <v>0</v>
      </c>
      <c r="BT839" s="12"/>
      <c r="CA839" s="108"/>
    </row>
    <row r="840" spans="1:79" x14ac:dyDescent="0.35">
      <c r="A840" s="99">
        <v>43991</v>
      </c>
      <c r="B840" s="84" t="s">
        <v>17</v>
      </c>
      <c r="C840" s="7">
        <v>2303</v>
      </c>
      <c r="D840" s="7" t="s">
        <v>22</v>
      </c>
      <c r="E840" s="7">
        <v>228401</v>
      </c>
      <c r="F840" s="7" t="s">
        <v>23</v>
      </c>
      <c r="G840" s="7">
        <v>219121</v>
      </c>
      <c r="H840" s="7">
        <v>1</v>
      </c>
      <c r="I840" s="7" t="str">
        <f t="shared" si="179"/>
        <v>Matches old PSSE info</v>
      </c>
      <c r="J840" s="7"/>
      <c r="K840" s="11"/>
      <c r="L840" s="7">
        <v>1199</v>
      </c>
      <c r="M840" s="7">
        <v>1553</v>
      </c>
      <c r="N840" s="7">
        <v>1600</v>
      </c>
      <c r="O840" s="7">
        <v>1495</v>
      </c>
      <c r="P840" s="7">
        <v>1756</v>
      </c>
      <c r="Q840" s="7">
        <v>2000</v>
      </c>
      <c r="R840" s="1"/>
      <c r="S840" s="8">
        <v>998</v>
      </c>
      <c r="T840" s="8">
        <v>1267</v>
      </c>
      <c r="U840" s="7">
        <v>1457</v>
      </c>
      <c r="V840" s="8">
        <v>1198</v>
      </c>
      <c r="W840" s="8">
        <v>1479</v>
      </c>
      <c r="X840" s="49">
        <v>1701</v>
      </c>
      <c r="Y840" s="56">
        <f t="shared" si="180"/>
        <v>-201</v>
      </c>
      <c r="Z840" s="7">
        <f t="shared" si="181"/>
        <v>-286</v>
      </c>
      <c r="AA840" s="7">
        <f t="shared" si="182"/>
        <v>-143</v>
      </c>
      <c r="AB840" s="7">
        <f t="shared" si="183"/>
        <v>-297</v>
      </c>
      <c r="AC840" s="7">
        <f t="shared" si="184"/>
        <v>-277</v>
      </c>
      <c r="AD840" s="7">
        <f t="shared" si="185"/>
        <v>-299</v>
      </c>
      <c r="AE840" s="86"/>
      <c r="AF840" s="86"/>
      <c r="AG840" s="86"/>
      <c r="AH840" s="86"/>
      <c r="AI840" s="86" t="b">
        <f t="shared" si="186"/>
        <v>1</v>
      </c>
      <c r="AJ840" s="86" t="b">
        <f t="shared" si="187"/>
        <v>1</v>
      </c>
      <c r="AK840" s="86" t="b">
        <f t="shared" si="188"/>
        <v>0</v>
      </c>
      <c r="AM840" s="12" t="str">
        <f t="shared" si="190"/>
        <v>increase or decrease</v>
      </c>
      <c r="AN840" s="12" t="str">
        <f t="shared" si="191"/>
        <v>decrease</v>
      </c>
      <c r="AO840" s="12" t="str">
        <f t="shared" si="192"/>
        <v>increase or decrease</v>
      </c>
      <c r="AP840" s="12" t="str">
        <f t="shared" si="193"/>
        <v>decrease</v>
      </c>
      <c r="AQ840" s="12" t="str">
        <f t="shared" si="194"/>
        <v>increase or decrease</v>
      </c>
      <c r="AR840" s="12" t="str">
        <f t="shared" si="195"/>
        <v>decrease</v>
      </c>
      <c r="AS840" s="12" t="str">
        <f t="shared" si="196"/>
        <v>increase or decrease</v>
      </c>
      <c r="AT840" s="12" t="str">
        <f t="shared" si="197"/>
        <v>decrease</v>
      </c>
      <c r="AU840" s="12" t="str">
        <f t="shared" si="198"/>
        <v>increase or decrease</v>
      </c>
      <c r="AV840" s="12" t="str">
        <f t="shared" si="199"/>
        <v>decrease</v>
      </c>
      <c r="AW840" s="12" t="str">
        <f t="shared" si="200"/>
        <v>increase or decrease</v>
      </c>
      <c r="AX840" s="12" t="str">
        <f t="shared" si="201"/>
        <v>decrease</v>
      </c>
      <c r="AY840" s="103"/>
      <c r="AZ840" s="103" t="str">
        <f t="shared" si="202"/>
        <v xml:space="preserve"> </v>
      </c>
      <c r="BA840" s="103" t="str">
        <f t="shared" si="203"/>
        <v xml:space="preserve"> </v>
      </c>
      <c r="BB840" s="103" t="str">
        <f t="shared" si="204"/>
        <v>decrease</v>
      </c>
      <c r="BC840" s="12" t="str">
        <f t="shared" si="205"/>
        <v xml:space="preserve"> </v>
      </c>
      <c r="BD840" s="12" t="str">
        <f t="shared" si="206"/>
        <v>decrease</v>
      </c>
      <c r="BE840" s="12" t="str">
        <f t="shared" si="207"/>
        <v xml:space="preserve"> </v>
      </c>
      <c r="BH840" s="110">
        <f t="shared" si="208"/>
        <v>-0.16763969974979148</v>
      </c>
      <c r="BI840" s="110">
        <f t="shared" si="209"/>
        <v>-0.18415969092079845</v>
      </c>
      <c r="BJ840" s="110">
        <f t="shared" si="210"/>
        <v>-8.9374999999999996E-2</v>
      </c>
      <c r="BK840" s="110">
        <f t="shared" si="211"/>
        <v>-0.19866220735785953</v>
      </c>
      <c r="BL840" s="110">
        <f t="shared" si="212"/>
        <v>-0.15774487471526197</v>
      </c>
      <c r="BM840" s="110">
        <f t="shared" si="213"/>
        <v>-0.14949999999999999</v>
      </c>
      <c r="BN840" s="103"/>
      <c r="BO840" s="130">
        <f t="shared" si="214"/>
        <v>-0.19866220735785953</v>
      </c>
      <c r="BP840" s="130" cm="1">
        <f t="array" ref="BP840">MIN(IF(BH840:BM840&lt;0, BH840:BM840))</f>
        <v>-0.19866220735785953</v>
      </c>
      <c r="BQ840" s="12">
        <f t="shared" si="215"/>
        <v>0</v>
      </c>
      <c r="BR840" s="12">
        <f t="shared" si="216"/>
        <v>1</v>
      </c>
      <c r="BS840" s="12">
        <f t="shared" si="217"/>
        <v>0</v>
      </c>
      <c r="BT840" s="12"/>
      <c r="CA840" s="108"/>
    </row>
    <row r="841" spans="1:79" x14ac:dyDescent="0.35">
      <c r="A841" s="102">
        <v>44249</v>
      </c>
      <c r="B841" s="11" t="s">
        <v>17</v>
      </c>
      <c r="C841" s="7">
        <v>2304</v>
      </c>
      <c r="D841" s="7" t="s">
        <v>22</v>
      </c>
      <c r="E841" s="7">
        <v>228401</v>
      </c>
      <c r="F841" s="7" t="s">
        <v>24</v>
      </c>
      <c r="G841" s="7">
        <v>228402</v>
      </c>
      <c r="H841" s="7">
        <v>2</v>
      </c>
      <c r="I841" s="7" t="str">
        <f t="shared" si="179"/>
        <v>Matches old PSSE info</v>
      </c>
      <c r="J841" s="7"/>
      <c r="K841" s="11"/>
      <c r="L841" s="7">
        <v>364</v>
      </c>
      <c r="M841" s="7">
        <v>446</v>
      </c>
      <c r="N841" s="7">
        <v>513</v>
      </c>
      <c r="O841" s="7">
        <v>467</v>
      </c>
      <c r="P841" s="7">
        <v>528</v>
      </c>
      <c r="Q841" s="7">
        <v>607</v>
      </c>
      <c r="R841" s="1"/>
      <c r="S841" s="5">
        <v>331</v>
      </c>
      <c r="T841" s="7">
        <v>446</v>
      </c>
      <c r="U841" s="5">
        <v>480</v>
      </c>
      <c r="V841" s="5">
        <v>408</v>
      </c>
      <c r="W841" s="7">
        <v>528</v>
      </c>
      <c r="X841" s="52">
        <v>571</v>
      </c>
      <c r="Y841" s="56">
        <f t="shared" si="180"/>
        <v>-33</v>
      </c>
      <c r="Z841" s="7">
        <f t="shared" si="181"/>
        <v>0</v>
      </c>
      <c r="AA841" s="7">
        <f t="shared" si="182"/>
        <v>-33</v>
      </c>
      <c r="AB841" s="7">
        <f t="shared" si="183"/>
        <v>-59</v>
      </c>
      <c r="AC841" s="7">
        <f t="shared" si="184"/>
        <v>0</v>
      </c>
      <c r="AD841" s="7">
        <f t="shared" si="185"/>
        <v>-36</v>
      </c>
      <c r="AE841" s="86"/>
      <c r="AF841" s="86"/>
      <c r="AG841" s="86"/>
      <c r="AH841" s="86"/>
      <c r="AI841" s="86" t="b">
        <f t="shared" si="186"/>
        <v>1</v>
      </c>
      <c r="AJ841" s="86" t="b">
        <f t="shared" si="187"/>
        <v>1</v>
      </c>
      <c r="AK841" s="86" t="b">
        <f t="shared" si="188"/>
        <v>0</v>
      </c>
      <c r="AM841" s="12" t="str">
        <f t="shared" si="190"/>
        <v>increase or decrease</v>
      </c>
      <c r="AN841" s="12" t="str">
        <f t="shared" si="191"/>
        <v>decrease</v>
      </c>
      <c r="AO841" s="12" t="str">
        <f t="shared" si="192"/>
        <v>no change</v>
      </c>
      <c r="AP841" s="12" t="str">
        <f t="shared" si="193"/>
        <v>blank</v>
      </c>
      <c r="AQ841" s="12" t="str">
        <f t="shared" si="194"/>
        <v>increase or decrease</v>
      </c>
      <c r="AR841" s="12" t="str">
        <f t="shared" si="195"/>
        <v>decrease</v>
      </c>
      <c r="AS841" s="12" t="str">
        <f t="shared" si="196"/>
        <v>increase or decrease</v>
      </c>
      <c r="AT841" s="12" t="str">
        <f t="shared" si="197"/>
        <v>decrease</v>
      </c>
      <c r="AU841" s="12" t="str">
        <f t="shared" si="198"/>
        <v>no change</v>
      </c>
      <c r="AV841" s="12" t="str">
        <f t="shared" si="199"/>
        <v>blank</v>
      </c>
      <c r="AW841" s="12" t="str">
        <f t="shared" si="200"/>
        <v>increase or decrease</v>
      </c>
      <c r="AX841" s="12" t="str">
        <f t="shared" si="201"/>
        <v>decrease</v>
      </c>
      <c r="AY841" s="103"/>
      <c r="AZ841" s="103" t="str">
        <f t="shared" si="202"/>
        <v xml:space="preserve"> </v>
      </c>
      <c r="BA841" s="103" t="str">
        <f t="shared" si="203"/>
        <v xml:space="preserve"> </v>
      </c>
      <c r="BB841" s="103" t="str">
        <f t="shared" si="204"/>
        <v>decrease</v>
      </c>
      <c r="BC841" s="12" t="str">
        <f t="shared" si="205"/>
        <v xml:space="preserve"> </v>
      </c>
      <c r="BD841" s="12" t="str">
        <f t="shared" si="206"/>
        <v>decrease</v>
      </c>
      <c r="BE841" s="12" t="str">
        <f t="shared" si="207"/>
        <v xml:space="preserve"> </v>
      </c>
      <c r="BH841" s="110">
        <f t="shared" si="208"/>
        <v>-9.0659340659340656E-2</v>
      </c>
      <c r="BI841" s="110">
        <f t="shared" si="209"/>
        <v>0</v>
      </c>
      <c r="BJ841" s="110">
        <f t="shared" si="210"/>
        <v>-6.4327485380116955E-2</v>
      </c>
      <c r="BK841" s="110">
        <f t="shared" si="211"/>
        <v>-0.12633832976445397</v>
      </c>
      <c r="BL841" s="110">
        <f t="shared" si="212"/>
        <v>0</v>
      </c>
      <c r="BM841" s="110">
        <f t="shared" si="213"/>
        <v>-5.9308072487644151E-2</v>
      </c>
      <c r="BN841" s="103"/>
      <c r="BO841" s="130">
        <f t="shared" si="214"/>
        <v>-0.12633832976445397</v>
      </c>
      <c r="BP841" s="130" cm="1">
        <f t="array" ref="BP841">MIN(IF(BH841:BM841&lt;0, BH841:BM841))</f>
        <v>-0.12633832976445397</v>
      </c>
      <c r="BQ841" s="12">
        <f t="shared" si="215"/>
        <v>0</v>
      </c>
      <c r="BR841" s="12">
        <f t="shared" si="216"/>
        <v>1</v>
      </c>
      <c r="BS841" s="12">
        <f t="shared" si="217"/>
        <v>0</v>
      </c>
      <c r="BT841" s="12"/>
      <c r="CA841" s="108"/>
    </row>
    <row r="842" spans="1:79" x14ac:dyDescent="0.35">
      <c r="A842" s="101">
        <v>44200</v>
      </c>
      <c r="B842" s="11" t="s">
        <v>17</v>
      </c>
      <c r="C842" s="7">
        <v>2305</v>
      </c>
      <c r="D842" s="7" t="s">
        <v>24</v>
      </c>
      <c r="E842" s="7">
        <v>228402</v>
      </c>
      <c r="F842" s="7" t="s">
        <v>95</v>
      </c>
      <c r="G842" s="7">
        <v>219100</v>
      </c>
      <c r="H842" s="7">
        <v>1</v>
      </c>
      <c r="I842" s="7" t="str">
        <f t="shared" si="179"/>
        <v>Matches old PSSE info</v>
      </c>
      <c r="J842" s="7"/>
      <c r="K842" s="11"/>
      <c r="L842" s="7">
        <v>650</v>
      </c>
      <c r="M842" s="7">
        <v>804</v>
      </c>
      <c r="N842" s="7">
        <v>925</v>
      </c>
      <c r="O842" s="7">
        <v>748</v>
      </c>
      <c r="P842" s="7">
        <v>906</v>
      </c>
      <c r="Q842" s="7">
        <v>1042</v>
      </c>
      <c r="R842" s="1"/>
      <c r="S842" s="96">
        <v>653</v>
      </c>
      <c r="T842" s="96">
        <v>808</v>
      </c>
      <c r="U842" s="5">
        <v>900</v>
      </c>
      <c r="V842" s="96">
        <v>752</v>
      </c>
      <c r="W842" s="96">
        <v>910</v>
      </c>
      <c r="X842" s="52">
        <v>1016</v>
      </c>
      <c r="Y842" s="56">
        <f t="shared" si="180"/>
        <v>3</v>
      </c>
      <c r="Z842" s="7">
        <f t="shared" si="181"/>
        <v>4</v>
      </c>
      <c r="AA842" s="7">
        <f t="shared" si="182"/>
        <v>-25</v>
      </c>
      <c r="AB842" s="7">
        <f t="shared" si="183"/>
        <v>4</v>
      </c>
      <c r="AC842" s="7">
        <f t="shared" si="184"/>
        <v>4</v>
      </c>
      <c r="AD842" s="7">
        <f t="shared" si="185"/>
        <v>-26</v>
      </c>
      <c r="AE842" s="86"/>
      <c r="AF842" s="86"/>
      <c r="AG842" s="86"/>
      <c r="AH842" s="86"/>
      <c r="AI842" s="86" t="b">
        <f t="shared" si="186"/>
        <v>1</v>
      </c>
      <c r="AJ842" s="86" t="b">
        <f t="shared" si="187"/>
        <v>1</v>
      </c>
      <c r="AK842" s="86" t="b">
        <f t="shared" si="188"/>
        <v>0</v>
      </c>
      <c r="AM842" s="12" t="str">
        <f t="shared" si="190"/>
        <v>increase or decrease</v>
      </c>
      <c r="AN842" s="12" t="str">
        <f t="shared" si="191"/>
        <v>increase</v>
      </c>
      <c r="AO842" s="12" t="str">
        <f t="shared" si="192"/>
        <v>increase or decrease</v>
      </c>
      <c r="AP842" s="12" t="str">
        <f t="shared" si="193"/>
        <v>increase</v>
      </c>
      <c r="AQ842" s="12" t="str">
        <f t="shared" si="194"/>
        <v>increase or decrease</v>
      </c>
      <c r="AR842" s="12" t="str">
        <f t="shared" si="195"/>
        <v>decrease</v>
      </c>
      <c r="AS842" s="12" t="str">
        <f t="shared" si="196"/>
        <v>increase or decrease</v>
      </c>
      <c r="AT842" s="12" t="str">
        <f t="shared" si="197"/>
        <v>increase</v>
      </c>
      <c r="AU842" s="12" t="str">
        <f t="shared" si="198"/>
        <v>increase or decrease</v>
      </c>
      <c r="AV842" s="12" t="str">
        <f t="shared" si="199"/>
        <v>increase</v>
      </c>
      <c r="AW842" s="12" t="str">
        <f t="shared" si="200"/>
        <v>increase or decrease</v>
      </c>
      <c r="AX842" s="12" t="str">
        <f t="shared" si="201"/>
        <v>decrease</v>
      </c>
      <c r="AY842" s="103"/>
      <c r="AZ842" s="103" t="str">
        <f t="shared" si="202"/>
        <v xml:space="preserve"> </v>
      </c>
      <c r="BA842" s="103" t="str">
        <f t="shared" si="203"/>
        <v>increase</v>
      </c>
      <c r="BB842" s="103" t="str">
        <f t="shared" si="204"/>
        <v>decrease</v>
      </c>
      <c r="BC842" s="12" t="str">
        <f t="shared" si="205"/>
        <v xml:space="preserve"> </v>
      </c>
      <c r="BD842" s="12" t="str">
        <f t="shared" si="206"/>
        <v xml:space="preserve"> </v>
      </c>
      <c r="BE842" s="12" t="str">
        <f t="shared" si="207"/>
        <v>both</v>
      </c>
      <c r="BH842" s="110">
        <f t="shared" si="208"/>
        <v>4.6153846153846158E-3</v>
      </c>
      <c r="BI842" s="110">
        <f t="shared" si="209"/>
        <v>4.9751243781094526E-3</v>
      </c>
      <c r="BJ842" s="110">
        <f t="shared" si="210"/>
        <v>-2.7027027027027029E-2</v>
      </c>
      <c r="BK842" s="110">
        <f t="shared" si="211"/>
        <v>5.3475935828877002E-3</v>
      </c>
      <c r="BL842" s="110">
        <f t="shared" si="212"/>
        <v>4.4150110375275938E-3</v>
      </c>
      <c r="BM842" s="110">
        <f t="shared" si="213"/>
        <v>-2.4952015355086371E-2</v>
      </c>
      <c r="BN842" s="103"/>
      <c r="BO842" s="130">
        <f t="shared" si="214"/>
        <v>-2.7027027027027029E-2</v>
      </c>
      <c r="BP842" s="130" cm="1">
        <f t="array" ref="BP842">MIN(IF(BH842:BM842&lt;0, BH842:BM842))</f>
        <v>-2.7027027027027029E-2</v>
      </c>
      <c r="BQ842" s="12">
        <f t="shared" si="215"/>
        <v>0</v>
      </c>
      <c r="BR842" s="12">
        <f t="shared" si="216"/>
        <v>0</v>
      </c>
      <c r="BS842" s="12">
        <f t="shared" si="217"/>
        <v>1</v>
      </c>
      <c r="BT842" s="12"/>
      <c r="CA842" s="108"/>
    </row>
    <row r="843" spans="1:79" x14ac:dyDescent="0.35">
      <c r="A843" s="102">
        <v>44224</v>
      </c>
      <c r="B843" s="11" t="s">
        <v>17</v>
      </c>
      <c r="C843" s="7">
        <v>2306</v>
      </c>
      <c r="D843" s="61" t="s">
        <v>398</v>
      </c>
      <c r="E843" s="7">
        <v>228601</v>
      </c>
      <c r="F843" s="7" t="s">
        <v>95</v>
      </c>
      <c r="G843" s="7">
        <v>219100</v>
      </c>
      <c r="H843" s="7">
        <v>1</v>
      </c>
      <c r="I843" s="7" t="str">
        <f t="shared" si="179"/>
        <v>Matches old PSSE info</v>
      </c>
      <c r="J843" s="7"/>
      <c r="K843" s="11"/>
      <c r="L843" s="7">
        <v>649</v>
      </c>
      <c r="M843" s="7">
        <v>801</v>
      </c>
      <c r="N843" s="7">
        <v>922</v>
      </c>
      <c r="O843" s="7">
        <v>747</v>
      </c>
      <c r="P843" s="7">
        <v>902</v>
      </c>
      <c r="Q843" s="7">
        <v>1038</v>
      </c>
      <c r="R843" s="1"/>
      <c r="S843" s="7">
        <v>649</v>
      </c>
      <c r="T843" s="7">
        <v>801</v>
      </c>
      <c r="U843" s="7">
        <v>922</v>
      </c>
      <c r="V843" s="7">
        <v>747</v>
      </c>
      <c r="W843" s="7">
        <v>902</v>
      </c>
      <c r="X843" s="49">
        <v>1038</v>
      </c>
      <c r="Y843" s="56">
        <f t="shared" si="180"/>
        <v>0</v>
      </c>
      <c r="Z843" s="7">
        <f t="shared" si="181"/>
        <v>0</v>
      </c>
      <c r="AA843" s="7">
        <f t="shared" si="182"/>
        <v>0</v>
      </c>
      <c r="AB843" s="7">
        <f t="shared" si="183"/>
        <v>0</v>
      </c>
      <c r="AC843" s="7">
        <f t="shared" si="184"/>
        <v>0</v>
      </c>
      <c r="AD843" s="7">
        <f t="shared" si="185"/>
        <v>0</v>
      </c>
      <c r="AE843" s="86"/>
      <c r="AF843" s="86"/>
      <c r="AG843" s="86"/>
      <c r="AH843" s="86"/>
      <c r="AI843" s="86" t="b">
        <f t="shared" si="186"/>
        <v>1</v>
      </c>
      <c r="AJ843" s="86" t="b">
        <f t="shared" si="187"/>
        <v>1</v>
      </c>
      <c r="AK843" s="86" t="b">
        <f t="shared" si="188"/>
        <v>0</v>
      </c>
      <c r="AM843" s="12" t="str">
        <f t="shared" si="190"/>
        <v>no change</v>
      </c>
      <c r="AN843" s="12" t="str">
        <f t="shared" si="191"/>
        <v>blank</v>
      </c>
      <c r="AO843" s="12" t="str">
        <f t="shared" si="192"/>
        <v>no change</v>
      </c>
      <c r="AP843" s="12" t="str">
        <f t="shared" si="193"/>
        <v>blank</v>
      </c>
      <c r="AQ843" s="12" t="str">
        <f t="shared" si="194"/>
        <v>no change</v>
      </c>
      <c r="AR843" s="12" t="str">
        <f t="shared" si="195"/>
        <v>blank</v>
      </c>
      <c r="AS843" s="12" t="str">
        <f t="shared" si="196"/>
        <v>no change</v>
      </c>
      <c r="AT843" s="12" t="str">
        <f t="shared" si="197"/>
        <v>blank</v>
      </c>
      <c r="AU843" s="12" t="str">
        <f t="shared" si="198"/>
        <v>no change</v>
      </c>
      <c r="AV843" s="12" t="str">
        <f t="shared" si="199"/>
        <v>blank</v>
      </c>
      <c r="AW843" s="12" t="str">
        <f t="shared" si="200"/>
        <v>no change</v>
      </c>
      <c r="AX843" s="12" t="str">
        <f t="shared" si="201"/>
        <v>blank</v>
      </c>
      <c r="AY843" s="103"/>
      <c r="AZ843" s="103" t="str">
        <f t="shared" si="202"/>
        <v>no change</v>
      </c>
      <c r="BA843" s="103" t="str">
        <f t="shared" si="203"/>
        <v xml:space="preserve"> </v>
      </c>
      <c r="BB843" s="103" t="str">
        <f t="shared" si="204"/>
        <v xml:space="preserve"> </v>
      </c>
      <c r="BC843" s="12" t="str">
        <f t="shared" si="205"/>
        <v xml:space="preserve"> </v>
      </c>
      <c r="BD843" s="12" t="str">
        <f t="shared" si="206"/>
        <v xml:space="preserve"> </v>
      </c>
      <c r="BE843" s="12" t="str">
        <f t="shared" si="207"/>
        <v xml:space="preserve"> </v>
      </c>
      <c r="BH843" s="110">
        <f t="shared" si="208"/>
        <v>0</v>
      </c>
      <c r="BI843" s="110">
        <f t="shared" si="209"/>
        <v>0</v>
      </c>
      <c r="BJ843" s="110">
        <f t="shared" si="210"/>
        <v>0</v>
      </c>
      <c r="BK843" s="110">
        <f t="shared" si="211"/>
        <v>0</v>
      </c>
      <c r="BL843" s="110">
        <f t="shared" si="212"/>
        <v>0</v>
      </c>
      <c r="BM843" s="110">
        <f t="shared" si="213"/>
        <v>0</v>
      </c>
      <c r="BN843" s="103"/>
      <c r="BO843" s="130">
        <f t="shared" si="214"/>
        <v>0</v>
      </c>
      <c r="BP843" s="130" cm="1">
        <f t="array" ref="BP843">MIN(IF(BH843:BM843&lt;0, BH843:BM843))</f>
        <v>0</v>
      </c>
      <c r="BQ843" s="12">
        <f t="shared" si="215"/>
        <v>0</v>
      </c>
      <c r="BR843" s="12">
        <f t="shared" si="216"/>
        <v>0</v>
      </c>
      <c r="BS843" s="12">
        <f t="shared" si="217"/>
        <v>0</v>
      </c>
      <c r="BT843" s="12"/>
      <c r="CA843" s="108"/>
    </row>
    <row r="844" spans="1:79" x14ac:dyDescent="0.35">
      <c r="A844" s="102">
        <v>44249</v>
      </c>
      <c r="B844" s="11" t="s">
        <v>17</v>
      </c>
      <c r="C844" s="7">
        <v>2307</v>
      </c>
      <c r="D844" s="7" t="s">
        <v>91</v>
      </c>
      <c r="E844" s="7">
        <v>228207</v>
      </c>
      <c r="F844" s="7" t="s">
        <v>110</v>
      </c>
      <c r="G844" s="7">
        <v>228213</v>
      </c>
      <c r="H844" s="7">
        <v>1</v>
      </c>
      <c r="I844" s="7" t="str">
        <f t="shared" si="179"/>
        <v>Matches old PSSE info</v>
      </c>
      <c r="J844" s="7"/>
      <c r="K844" s="11"/>
      <c r="L844" s="7">
        <v>650</v>
      </c>
      <c r="M844" s="7">
        <v>799</v>
      </c>
      <c r="N844" s="7">
        <v>919</v>
      </c>
      <c r="O844" s="7">
        <v>748</v>
      </c>
      <c r="P844" s="7">
        <v>892</v>
      </c>
      <c r="Q844" s="7">
        <v>1025</v>
      </c>
      <c r="R844" s="1"/>
      <c r="S844" s="96">
        <v>653</v>
      </c>
      <c r="T844" s="5">
        <v>796</v>
      </c>
      <c r="U844" s="5">
        <v>900</v>
      </c>
      <c r="V844" s="7">
        <v>748</v>
      </c>
      <c r="W844" s="5">
        <v>796</v>
      </c>
      <c r="X844" s="52">
        <v>916</v>
      </c>
      <c r="Y844" s="56">
        <f t="shared" si="180"/>
        <v>3</v>
      </c>
      <c r="Z844" s="7">
        <f t="shared" si="181"/>
        <v>-3</v>
      </c>
      <c r="AA844" s="7">
        <f t="shared" si="182"/>
        <v>-19</v>
      </c>
      <c r="AB844" s="7">
        <f t="shared" si="183"/>
        <v>0</v>
      </c>
      <c r="AC844" s="7">
        <f t="shared" si="184"/>
        <v>-96</v>
      </c>
      <c r="AD844" s="7">
        <f t="shared" si="185"/>
        <v>-109</v>
      </c>
      <c r="AE844" s="86"/>
      <c r="AF844" s="86"/>
      <c r="AG844" s="86"/>
      <c r="AH844" s="86"/>
      <c r="AI844" s="86" t="b">
        <f t="shared" si="186"/>
        <v>1</v>
      </c>
      <c r="AJ844" s="86" t="b">
        <f t="shared" si="187"/>
        <v>1</v>
      </c>
      <c r="AK844" s="86" t="b">
        <f t="shared" si="188"/>
        <v>0</v>
      </c>
      <c r="AM844" s="12" t="str">
        <f t="shared" si="190"/>
        <v>increase or decrease</v>
      </c>
      <c r="AN844" s="12" t="str">
        <f t="shared" si="191"/>
        <v>increase</v>
      </c>
      <c r="AO844" s="12" t="str">
        <f t="shared" si="192"/>
        <v>increase or decrease</v>
      </c>
      <c r="AP844" s="12" t="str">
        <f t="shared" si="193"/>
        <v>decrease</v>
      </c>
      <c r="AQ844" s="12" t="str">
        <f t="shared" si="194"/>
        <v>increase or decrease</v>
      </c>
      <c r="AR844" s="12" t="str">
        <f t="shared" si="195"/>
        <v>decrease</v>
      </c>
      <c r="AS844" s="12" t="str">
        <f t="shared" si="196"/>
        <v>no change</v>
      </c>
      <c r="AT844" s="12" t="str">
        <f t="shared" si="197"/>
        <v>blank</v>
      </c>
      <c r="AU844" s="12" t="str">
        <f t="shared" si="198"/>
        <v>increase or decrease</v>
      </c>
      <c r="AV844" s="12" t="str">
        <f t="shared" si="199"/>
        <v>decrease</v>
      </c>
      <c r="AW844" s="12" t="str">
        <f t="shared" si="200"/>
        <v>increase or decrease</v>
      </c>
      <c r="AX844" s="12" t="str">
        <f t="shared" si="201"/>
        <v>decrease</v>
      </c>
      <c r="AY844" s="103"/>
      <c r="AZ844" s="103" t="str">
        <f t="shared" si="202"/>
        <v xml:space="preserve"> </v>
      </c>
      <c r="BA844" s="103" t="str">
        <f t="shared" si="203"/>
        <v>increase</v>
      </c>
      <c r="BB844" s="103" t="str">
        <f t="shared" si="204"/>
        <v>decrease</v>
      </c>
      <c r="BC844" s="12" t="str">
        <f t="shared" si="205"/>
        <v xml:space="preserve"> </v>
      </c>
      <c r="BD844" s="12" t="str">
        <f t="shared" si="206"/>
        <v xml:space="preserve"> </v>
      </c>
      <c r="BE844" s="12" t="str">
        <f t="shared" si="207"/>
        <v>both</v>
      </c>
      <c r="BH844" s="110">
        <f t="shared" si="208"/>
        <v>4.6153846153846158E-3</v>
      </c>
      <c r="BI844" s="110">
        <f t="shared" si="209"/>
        <v>-3.7546933667083854E-3</v>
      </c>
      <c r="BJ844" s="110">
        <f t="shared" si="210"/>
        <v>-2.0674646354733407E-2</v>
      </c>
      <c r="BK844" s="110">
        <f t="shared" si="211"/>
        <v>0</v>
      </c>
      <c r="BL844" s="110">
        <f t="shared" si="212"/>
        <v>-0.10762331838565023</v>
      </c>
      <c r="BM844" s="110">
        <f t="shared" si="213"/>
        <v>-0.10634146341463414</v>
      </c>
      <c r="BN844" s="103"/>
      <c r="BO844" s="130">
        <f t="shared" si="214"/>
        <v>-0.10762331838565023</v>
      </c>
      <c r="BP844" s="130" cm="1">
        <f t="array" ref="BP844">MIN(IF(BH844:BM844&lt;0, BH844:BM844))</f>
        <v>-0.10762331838565023</v>
      </c>
      <c r="BQ844" s="12">
        <f t="shared" si="215"/>
        <v>0</v>
      </c>
      <c r="BR844" s="12">
        <f t="shared" si="216"/>
        <v>1</v>
      </c>
      <c r="BS844" s="12">
        <f t="shared" si="217"/>
        <v>0</v>
      </c>
      <c r="BT844" s="12"/>
      <c r="CA844" s="108"/>
    </row>
    <row r="845" spans="1:79" x14ac:dyDescent="0.35">
      <c r="A845" s="99">
        <v>44096</v>
      </c>
      <c r="B845" s="84" t="s">
        <v>17</v>
      </c>
      <c r="C845" s="7">
        <v>2308</v>
      </c>
      <c r="D845" s="7" t="s">
        <v>152</v>
      </c>
      <c r="E845" s="35">
        <v>228600</v>
      </c>
      <c r="F845" s="7" t="s">
        <v>95</v>
      </c>
      <c r="G845" s="35">
        <v>219100</v>
      </c>
      <c r="H845" s="7">
        <v>1</v>
      </c>
      <c r="I845" s="7" t="str">
        <f t="shared" si="179"/>
        <v>Matches old PSSE info</v>
      </c>
      <c r="J845" s="7"/>
      <c r="K845" s="11"/>
      <c r="L845" s="7">
        <v>650</v>
      </c>
      <c r="M845" s="7">
        <v>804</v>
      </c>
      <c r="N845" s="7">
        <v>925</v>
      </c>
      <c r="O845" s="7">
        <v>748</v>
      </c>
      <c r="P845" s="7">
        <v>906</v>
      </c>
      <c r="Q845" s="7">
        <v>1042</v>
      </c>
      <c r="R845" s="1"/>
      <c r="S845" s="96">
        <v>653</v>
      </c>
      <c r="T845" s="96">
        <v>808</v>
      </c>
      <c r="U845" s="5">
        <v>900</v>
      </c>
      <c r="V845" s="96">
        <v>752</v>
      </c>
      <c r="W845" s="96">
        <v>910</v>
      </c>
      <c r="X845" s="52">
        <v>1016</v>
      </c>
      <c r="Y845" s="56">
        <f t="shared" si="180"/>
        <v>3</v>
      </c>
      <c r="Z845" s="7">
        <f t="shared" si="181"/>
        <v>4</v>
      </c>
      <c r="AA845" s="7">
        <f t="shared" si="182"/>
        <v>-25</v>
      </c>
      <c r="AB845" s="7">
        <f t="shared" si="183"/>
        <v>4</v>
      </c>
      <c r="AC845" s="7">
        <f t="shared" si="184"/>
        <v>4</v>
      </c>
      <c r="AD845" s="7">
        <f t="shared" si="185"/>
        <v>-26</v>
      </c>
      <c r="AE845" s="86"/>
      <c r="AF845" s="86"/>
      <c r="AG845" s="86"/>
      <c r="AH845" s="86"/>
      <c r="AI845" s="86" t="b">
        <f t="shared" si="186"/>
        <v>1</v>
      </c>
      <c r="AJ845" s="86" t="b">
        <f t="shared" si="187"/>
        <v>1</v>
      </c>
      <c r="AK845" s="86" t="b">
        <f t="shared" si="188"/>
        <v>0</v>
      </c>
      <c r="AM845" s="12" t="str">
        <f t="shared" si="190"/>
        <v>increase or decrease</v>
      </c>
      <c r="AN845" s="12" t="str">
        <f t="shared" si="191"/>
        <v>increase</v>
      </c>
      <c r="AO845" s="12" t="str">
        <f t="shared" si="192"/>
        <v>increase or decrease</v>
      </c>
      <c r="AP845" s="12" t="str">
        <f t="shared" si="193"/>
        <v>increase</v>
      </c>
      <c r="AQ845" s="12" t="str">
        <f t="shared" si="194"/>
        <v>increase or decrease</v>
      </c>
      <c r="AR845" s="12" t="str">
        <f t="shared" si="195"/>
        <v>decrease</v>
      </c>
      <c r="AS845" s="12" t="str">
        <f t="shared" si="196"/>
        <v>increase or decrease</v>
      </c>
      <c r="AT845" s="12" t="str">
        <f t="shared" si="197"/>
        <v>increase</v>
      </c>
      <c r="AU845" s="12" t="str">
        <f t="shared" si="198"/>
        <v>increase or decrease</v>
      </c>
      <c r="AV845" s="12" t="str">
        <f t="shared" si="199"/>
        <v>increase</v>
      </c>
      <c r="AW845" s="12" t="str">
        <f t="shared" si="200"/>
        <v>increase or decrease</v>
      </c>
      <c r="AX845" s="12" t="str">
        <f t="shared" si="201"/>
        <v>decrease</v>
      </c>
      <c r="AY845" s="103"/>
      <c r="AZ845" s="103" t="str">
        <f t="shared" si="202"/>
        <v xml:space="preserve"> </v>
      </c>
      <c r="BA845" s="103" t="str">
        <f t="shared" si="203"/>
        <v>increase</v>
      </c>
      <c r="BB845" s="103" t="str">
        <f t="shared" si="204"/>
        <v>decrease</v>
      </c>
      <c r="BC845" s="12" t="str">
        <f t="shared" si="205"/>
        <v xml:space="preserve"> </v>
      </c>
      <c r="BD845" s="12" t="str">
        <f t="shared" si="206"/>
        <v xml:space="preserve"> </v>
      </c>
      <c r="BE845" s="12" t="str">
        <f t="shared" si="207"/>
        <v>both</v>
      </c>
      <c r="BH845" s="110">
        <f t="shared" si="208"/>
        <v>4.6153846153846158E-3</v>
      </c>
      <c r="BI845" s="110">
        <f t="shared" si="209"/>
        <v>4.9751243781094526E-3</v>
      </c>
      <c r="BJ845" s="110">
        <f t="shared" si="210"/>
        <v>-2.7027027027027029E-2</v>
      </c>
      <c r="BK845" s="110">
        <f t="shared" si="211"/>
        <v>5.3475935828877002E-3</v>
      </c>
      <c r="BL845" s="110">
        <f t="shared" si="212"/>
        <v>4.4150110375275938E-3</v>
      </c>
      <c r="BM845" s="110">
        <f t="shared" si="213"/>
        <v>-2.4952015355086371E-2</v>
      </c>
      <c r="BN845" s="103"/>
      <c r="BO845" s="130">
        <f t="shared" si="214"/>
        <v>-2.7027027027027029E-2</v>
      </c>
      <c r="BP845" s="130" cm="1">
        <f t="array" ref="BP845">MIN(IF(BH845:BM845&lt;0, BH845:BM845))</f>
        <v>-2.7027027027027029E-2</v>
      </c>
      <c r="BQ845" s="12">
        <f t="shared" si="215"/>
        <v>0</v>
      </c>
      <c r="BR845" s="12">
        <f t="shared" si="216"/>
        <v>0</v>
      </c>
      <c r="BS845" s="12">
        <f t="shared" si="217"/>
        <v>1</v>
      </c>
      <c r="BT845" s="12"/>
      <c r="CA845" s="108"/>
    </row>
    <row r="846" spans="1:79" x14ac:dyDescent="0.35">
      <c r="A846" s="99">
        <v>44096</v>
      </c>
      <c r="B846" s="84" t="s">
        <v>17</v>
      </c>
      <c r="C846" s="7">
        <v>2309</v>
      </c>
      <c r="D846" s="7" t="s">
        <v>89</v>
      </c>
      <c r="E846" s="7">
        <v>228310</v>
      </c>
      <c r="F846" s="7" t="s">
        <v>98</v>
      </c>
      <c r="G846" s="7">
        <v>228002</v>
      </c>
      <c r="H846" s="7">
        <v>1</v>
      </c>
      <c r="I846" s="7" t="str">
        <f t="shared" si="179"/>
        <v>Matches old PSSE info</v>
      </c>
      <c r="J846" s="7"/>
      <c r="K846" s="11"/>
      <c r="L846" s="7">
        <v>643</v>
      </c>
      <c r="M846" s="7">
        <v>799</v>
      </c>
      <c r="N846" s="7">
        <v>861</v>
      </c>
      <c r="O846" s="7">
        <v>643</v>
      </c>
      <c r="P846" s="7">
        <v>820</v>
      </c>
      <c r="Q846" s="7">
        <v>861</v>
      </c>
      <c r="R846" s="1"/>
      <c r="S846" s="7">
        <v>643</v>
      </c>
      <c r="T846" s="5">
        <v>796</v>
      </c>
      <c r="U846" s="5">
        <v>844</v>
      </c>
      <c r="V846" s="96">
        <v>691</v>
      </c>
      <c r="W846" s="5">
        <v>796</v>
      </c>
      <c r="X846" s="98">
        <v>887</v>
      </c>
      <c r="Y846" s="56">
        <f t="shared" si="180"/>
        <v>0</v>
      </c>
      <c r="Z846" s="7">
        <f t="shared" si="181"/>
        <v>-3</v>
      </c>
      <c r="AA846" s="7">
        <f t="shared" si="182"/>
        <v>-17</v>
      </c>
      <c r="AB846" s="7">
        <f t="shared" si="183"/>
        <v>48</v>
      </c>
      <c r="AC846" s="7">
        <f t="shared" si="184"/>
        <v>-24</v>
      </c>
      <c r="AD846" s="7">
        <f t="shared" si="185"/>
        <v>26</v>
      </c>
      <c r="AE846" s="86"/>
      <c r="AF846" s="86"/>
      <c r="AG846" s="86"/>
      <c r="AH846" s="86"/>
      <c r="AI846" s="86" t="b">
        <f t="shared" si="186"/>
        <v>1</v>
      </c>
      <c r="AJ846" s="86" t="b">
        <f t="shared" si="187"/>
        <v>1</v>
      </c>
      <c r="AK846" s="86" t="b">
        <f t="shared" si="188"/>
        <v>0</v>
      </c>
      <c r="AM846" s="12" t="str">
        <f t="shared" si="190"/>
        <v>no change</v>
      </c>
      <c r="AN846" s="12" t="str">
        <f t="shared" si="191"/>
        <v>blank</v>
      </c>
      <c r="AO846" s="12" t="str">
        <f t="shared" si="192"/>
        <v>increase or decrease</v>
      </c>
      <c r="AP846" s="12" t="str">
        <f t="shared" si="193"/>
        <v>decrease</v>
      </c>
      <c r="AQ846" s="12" t="str">
        <f t="shared" si="194"/>
        <v>increase or decrease</v>
      </c>
      <c r="AR846" s="12" t="str">
        <f t="shared" si="195"/>
        <v>decrease</v>
      </c>
      <c r="AS846" s="12" t="str">
        <f t="shared" si="196"/>
        <v>increase or decrease</v>
      </c>
      <c r="AT846" s="12" t="str">
        <f t="shared" si="197"/>
        <v>increase</v>
      </c>
      <c r="AU846" s="12" t="str">
        <f t="shared" si="198"/>
        <v>increase or decrease</v>
      </c>
      <c r="AV846" s="12" t="str">
        <f t="shared" si="199"/>
        <v>decrease</v>
      </c>
      <c r="AW846" s="12" t="str">
        <f t="shared" si="200"/>
        <v>increase or decrease</v>
      </c>
      <c r="AX846" s="12" t="str">
        <f t="shared" si="201"/>
        <v>increase</v>
      </c>
      <c r="AY846" s="103"/>
      <c r="AZ846" s="103" t="str">
        <f t="shared" si="202"/>
        <v xml:space="preserve"> </v>
      </c>
      <c r="BA846" s="103" t="str">
        <f t="shared" si="203"/>
        <v>increase</v>
      </c>
      <c r="BB846" s="103" t="str">
        <f t="shared" si="204"/>
        <v>decrease</v>
      </c>
      <c r="BC846" s="12" t="str">
        <f t="shared" si="205"/>
        <v xml:space="preserve"> </v>
      </c>
      <c r="BD846" s="12" t="str">
        <f t="shared" si="206"/>
        <v xml:space="preserve"> </v>
      </c>
      <c r="BE846" s="12" t="str">
        <f t="shared" si="207"/>
        <v>both</v>
      </c>
      <c r="BH846" s="110">
        <f t="shared" si="208"/>
        <v>0</v>
      </c>
      <c r="BI846" s="110">
        <f t="shared" si="209"/>
        <v>-3.7546933667083854E-3</v>
      </c>
      <c r="BJ846" s="110">
        <f t="shared" si="210"/>
        <v>-1.9744483159117306E-2</v>
      </c>
      <c r="BK846" s="110">
        <f t="shared" si="211"/>
        <v>7.4650077760497674E-2</v>
      </c>
      <c r="BL846" s="110">
        <f t="shared" si="212"/>
        <v>-2.9268292682926831E-2</v>
      </c>
      <c r="BM846" s="110">
        <f t="shared" si="213"/>
        <v>3.0197444831591175E-2</v>
      </c>
      <c r="BN846" s="103"/>
      <c r="BO846" s="130">
        <f t="shared" si="214"/>
        <v>7.4650077760497674E-2</v>
      </c>
      <c r="BP846" s="130" cm="1">
        <f t="array" ref="BP846">MIN(IF(BH846:BM846&lt;0, BH846:BM846))</f>
        <v>-2.9268292682926831E-2</v>
      </c>
      <c r="BQ846" s="12">
        <f t="shared" si="215"/>
        <v>0</v>
      </c>
      <c r="BR846" s="12">
        <f t="shared" si="216"/>
        <v>0</v>
      </c>
      <c r="BS846" s="12">
        <f t="shared" si="217"/>
        <v>1</v>
      </c>
      <c r="BT846" s="12"/>
      <c r="CA846" s="108"/>
    </row>
    <row r="847" spans="1:79" x14ac:dyDescent="0.35">
      <c r="A847" s="101">
        <v>44200</v>
      </c>
      <c r="B847" s="11" t="s">
        <v>17</v>
      </c>
      <c r="C847" s="7">
        <v>2310</v>
      </c>
      <c r="D847" s="7" t="s">
        <v>21</v>
      </c>
      <c r="E847" s="7">
        <v>227900</v>
      </c>
      <c r="F847" s="35" t="s">
        <v>95</v>
      </c>
      <c r="G847" s="7">
        <v>219100</v>
      </c>
      <c r="H847" s="7">
        <v>1</v>
      </c>
      <c r="I847" s="7" t="str">
        <f t="shared" ref="I847:I878" si="218">IF(COUNTIF($C$467:$C$813,C847)&gt;0,IF(AND((E847=INDEX($E$467:$E$813,MATCH(C847,$C$467:$C$813,0))),(G847=INDEX($G$467:$G$813,MATCH(C847,$C$467:$C$813,0))),(H847=INDEX($H$467:$H$813,MATCH(C847,$C$467:$C$813,0)))),"Matches old PSSE info","Does not match old PSSE info"),"New Update")</f>
        <v>Matches old PSSE info</v>
      </c>
      <c r="J847" s="7"/>
      <c r="K847" s="11"/>
      <c r="L847" s="7">
        <v>650</v>
      </c>
      <c r="M847" s="7">
        <v>692</v>
      </c>
      <c r="N847" s="7">
        <v>727</v>
      </c>
      <c r="O847" s="7">
        <v>692</v>
      </c>
      <c r="P847" s="7">
        <v>692</v>
      </c>
      <c r="Q847" s="7">
        <v>727</v>
      </c>
      <c r="R847" s="1"/>
      <c r="S847" s="96">
        <v>653</v>
      </c>
      <c r="T847" s="7">
        <v>692</v>
      </c>
      <c r="U847" s="5">
        <v>726</v>
      </c>
      <c r="V847" s="7">
        <v>692</v>
      </c>
      <c r="W847" s="7">
        <v>692</v>
      </c>
      <c r="X847" s="52">
        <v>726</v>
      </c>
      <c r="Y847" s="56">
        <f t="shared" ref="Y847:Y878" si="219">S847-L847</f>
        <v>3</v>
      </c>
      <c r="Z847" s="7">
        <f t="shared" ref="Z847:Z878" si="220">T847-M847</f>
        <v>0</v>
      </c>
      <c r="AA847" s="7">
        <f t="shared" ref="AA847:AA878" si="221">U847-N847</f>
        <v>-1</v>
      </c>
      <c r="AB847" s="7">
        <f t="shared" ref="AB847:AB878" si="222">V847-O847</f>
        <v>0</v>
      </c>
      <c r="AC847" s="7">
        <f t="shared" ref="AC847:AC878" si="223">W847-P847</f>
        <v>0</v>
      </c>
      <c r="AD847" s="7">
        <f t="shared" ref="AD847:AD878" si="224">X847-Q847</f>
        <v>-1</v>
      </c>
      <c r="AE847" s="86"/>
      <c r="AF847" s="86"/>
      <c r="AG847" s="86"/>
      <c r="AH847" s="86"/>
      <c r="AI847" s="86" t="b">
        <f t="shared" ref="AI847:AI878" si="225">(U847/T847)&gt;=1.03</f>
        <v>1</v>
      </c>
      <c r="AJ847" s="86" t="b">
        <f t="shared" ref="AJ847:AJ878" si="226">(X847/W847)&gt;=1.03</f>
        <v>1</v>
      </c>
      <c r="AK847" s="86" t="b">
        <f t="shared" ref="AK847:AK878" si="227">OR(NOT(AI847),NOT(AJ847))</f>
        <v>0</v>
      </c>
      <c r="AM847" s="12" t="str">
        <f t="shared" si="190"/>
        <v>increase or decrease</v>
      </c>
      <c r="AN847" s="12" t="str">
        <f t="shared" si="191"/>
        <v>increase</v>
      </c>
      <c r="AO847" s="12" t="str">
        <f t="shared" si="192"/>
        <v>no change</v>
      </c>
      <c r="AP847" s="12" t="str">
        <f t="shared" si="193"/>
        <v>blank</v>
      </c>
      <c r="AQ847" s="12" t="str">
        <f t="shared" si="194"/>
        <v>increase or decrease</v>
      </c>
      <c r="AR847" s="12" t="str">
        <f t="shared" si="195"/>
        <v>decrease</v>
      </c>
      <c r="AS847" s="12" t="str">
        <f t="shared" si="196"/>
        <v>no change</v>
      </c>
      <c r="AT847" s="12" t="str">
        <f t="shared" si="197"/>
        <v>blank</v>
      </c>
      <c r="AU847" s="12" t="str">
        <f t="shared" si="198"/>
        <v>no change</v>
      </c>
      <c r="AV847" s="12" t="str">
        <f t="shared" si="199"/>
        <v>blank</v>
      </c>
      <c r="AW847" s="12" t="str">
        <f t="shared" si="200"/>
        <v>increase or decrease</v>
      </c>
      <c r="AX847" s="12" t="str">
        <f t="shared" si="201"/>
        <v>decrease</v>
      </c>
      <c r="AY847" s="103"/>
      <c r="AZ847" s="103" t="str">
        <f t="shared" si="202"/>
        <v xml:space="preserve"> </v>
      </c>
      <c r="BA847" s="103" t="str">
        <f t="shared" si="203"/>
        <v>increase</v>
      </c>
      <c r="BB847" s="103" t="str">
        <f t="shared" si="204"/>
        <v>decrease</v>
      </c>
      <c r="BC847" s="12" t="str">
        <f t="shared" si="205"/>
        <v xml:space="preserve"> </v>
      </c>
      <c r="BD847" s="12" t="str">
        <f t="shared" si="206"/>
        <v xml:space="preserve"> </v>
      </c>
      <c r="BE847" s="12" t="str">
        <f t="shared" si="207"/>
        <v>both</v>
      </c>
      <c r="BH847" s="110">
        <f t="shared" si="208"/>
        <v>4.6153846153846158E-3</v>
      </c>
      <c r="BI847" s="110">
        <f t="shared" si="209"/>
        <v>0</v>
      </c>
      <c r="BJ847" s="110">
        <f t="shared" si="210"/>
        <v>-1.375515818431912E-3</v>
      </c>
      <c r="BK847" s="110">
        <f t="shared" si="211"/>
        <v>0</v>
      </c>
      <c r="BL847" s="110">
        <f t="shared" si="212"/>
        <v>0</v>
      </c>
      <c r="BM847" s="110">
        <f t="shared" si="213"/>
        <v>-1.375515818431912E-3</v>
      </c>
      <c r="BN847" s="103"/>
      <c r="BO847" s="130">
        <f t="shared" si="214"/>
        <v>4.6153846153846158E-3</v>
      </c>
      <c r="BP847" s="130" cm="1">
        <f t="array" ref="BP847">MIN(IF(BH847:BM847&lt;0, BH847:BM847))</f>
        <v>-1.375515818431912E-3</v>
      </c>
      <c r="BQ847" s="12">
        <f t="shared" si="215"/>
        <v>0</v>
      </c>
      <c r="BR847" s="12">
        <f t="shared" si="216"/>
        <v>0</v>
      </c>
      <c r="BS847" s="12">
        <f t="shared" si="217"/>
        <v>1</v>
      </c>
      <c r="BT847" s="12"/>
      <c r="CA847" s="108"/>
    </row>
    <row r="848" spans="1:79" x14ac:dyDescent="0.35">
      <c r="A848" s="99">
        <v>44096</v>
      </c>
      <c r="B848" s="84" t="s">
        <v>17</v>
      </c>
      <c r="C848" s="7">
        <v>2311</v>
      </c>
      <c r="D848" s="7" t="s">
        <v>99</v>
      </c>
      <c r="E848" s="7">
        <v>228313</v>
      </c>
      <c r="F848" s="7" t="s">
        <v>96</v>
      </c>
      <c r="G848" s="7">
        <v>228312</v>
      </c>
      <c r="H848" s="7">
        <v>1</v>
      </c>
      <c r="I848" s="7" t="str">
        <f t="shared" si="218"/>
        <v>Matches old PSSE info</v>
      </c>
      <c r="J848" s="7"/>
      <c r="K848" s="11"/>
      <c r="L848" s="7">
        <v>650</v>
      </c>
      <c r="M848" s="7">
        <v>804</v>
      </c>
      <c r="N848" s="7">
        <v>925</v>
      </c>
      <c r="O848" s="7">
        <v>748</v>
      </c>
      <c r="P848" s="7">
        <v>906</v>
      </c>
      <c r="Q848" s="7">
        <v>1042</v>
      </c>
      <c r="R848" s="1"/>
      <c r="S848" s="96">
        <v>653</v>
      </c>
      <c r="T848" s="5">
        <v>796</v>
      </c>
      <c r="U848" s="5">
        <v>900</v>
      </c>
      <c r="V848" s="96">
        <v>752</v>
      </c>
      <c r="W848" s="5">
        <v>796</v>
      </c>
      <c r="X848" s="52">
        <v>916</v>
      </c>
      <c r="Y848" s="56">
        <f t="shared" si="219"/>
        <v>3</v>
      </c>
      <c r="Z848" s="7">
        <f t="shared" si="220"/>
        <v>-8</v>
      </c>
      <c r="AA848" s="7">
        <f t="shared" si="221"/>
        <v>-25</v>
      </c>
      <c r="AB848" s="7">
        <f t="shared" si="222"/>
        <v>4</v>
      </c>
      <c r="AC848" s="7">
        <f t="shared" si="223"/>
        <v>-110</v>
      </c>
      <c r="AD848" s="7">
        <f t="shared" si="224"/>
        <v>-126</v>
      </c>
      <c r="AE848" s="86"/>
      <c r="AF848" s="86"/>
      <c r="AG848" s="86"/>
      <c r="AH848" s="86"/>
      <c r="AI848" s="86" t="b">
        <f t="shared" si="225"/>
        <v>1</v>
      </c>
      <c r="AJ848" s="86" t="b">
        <f t="shared" si="226"/>
        <v>1</v>
      </c>
      <c r="AK848" s="86" t="b">
        <f t="shared" si="227"/>
        <v>0</v>
      </c>
      <c r="AM848" s="12" t="str">
        <f t="shared" si="190"/>
        <v>increase or decrease</v>
      </c>
      <c r="AN848" s="12" t="str">
        <f t="shared" si="191"/>
        <v>increase</v>
      </c>
      <c r="AO848" s="12" t="str">
        <f t="shared" si="192"/>
        <v>increase or decrease</v>
      </c>
      <c r="AP848" s="12" t="str">
        <f t="shared" si="193"/>
        <v>decrease</v>
      </c>
      <c r="AQ848" s="12" t="str">
        <f t="shared" si="194"/>
        <v>increase or decrease</v>
      </c>
      <c r="AR848" s="12" t="str">
        <f t="shared" si="195"/>
        <v>decrease</v>
      </c>
      <c r="AS848" s="12" t="str">
        <f t="shared" si="196"/>
        <v>increase or decrease</v>
      </c>
      <c r="AT848" s="12" t="str">
        <f t="shared" si="197"/>
        <v>increase</v>
      </c>
      <c r="AU848" s="12" t="str">
        <f t="shared" si="198"/>
        <v>increase or decrease</v>
      </c>
      <c r="AV848" s="12" t="str">
        <f t="shared" si="199"/>
        <v>decrease</v>
      </c>
      <c r="AW848" s="12" t="str">
        <f t="shared" si="200"/>
        <v>increase or decrease</v>
      </c>
      <c r="AX848" s="12" t="str">
        <f t="shared" si="201"/>
        <v>decrease</v>
      </c>
      <c r="AY848" s="103"/>
      <c r="AZ848" s="103" t="str">
        <f t="shared" si="202"/>
        <v xml:space="preserve"> </v>
      </c>
      <c r="BA848" s="103" t="str">
        <f t="shared" si="203"/>
        <v>increase</v>
      </c>
      <c r="BB848" s="103" t="str">
        <f t="shared" si="204"/>
        <v>decrease</v>
      </c>
      <c r="BC848" s="12" t="str">
        <f t="shared" si="205"/>
        <v xml:space="preserve"> </v>
      </c>
      <c r="BD848" s="12" t="str">
        <f t="shared" si="206"/>
        <v xml:space="preserve"> </v>
      </c>
      <c r="BE848" s="12" t="str">
        <f t="shared" si="207"/>
        <v>both</v>
      </c>
      <c r="BH848" s="110">
        <f t="shared" si="208"/>
        <v>4.6153846153846158E-3</v>
      </c>
      <c r="BI848" s="110">
        <f t="shared" si="209"/>
        <v>-9.9502487562189053E-3</v>
      </c>
      <c r="BJ848" s="110">
        <f t="shared" si="210"/>
        <v>-2.7027027027027029E-2</v>
      </c>
      <c r="BK848" s="110">
        <f t="shared" si="211"/>
        <v>5.3475935828877002E-3</v>
      </c>
      <c r="BL848" s="110">
        <f t="shared" si="212"/>
        <v>-0.12141280353200883</v>
      </c>
      <c r="BM848" s="110">
        <f t="shared" si="213"/>
        <v>-0.12092130518234165</v>
      </c>
      <c r="BN848" s="103"/>
      <c r="BO848" s="130">
        <f t="shared" si="214"/>
        <v>-0.12141280353200883</v>
      </c>
      <c r="BP848" s="130" cm="1">
        <f t="array" ref="BP848">MIN(IF(BH848:BM848&lt;0, BH848:BM848))</f>
        <v>-0.12141280353200883</v>
      </c>
      <c r="BQ848" s="12">
        <f t="shared" si="215"/>
        <v>0</v>
      </c>
      <c r="BR848" s="12">
        <f t="shared" si="216"/>
        <v>1</v>
      </c>
      <c r="BS848" s="12">
        <f t="shared" si="217"/>
        <v>0</v>
      </c>
      <c r="BT848" s="12"/>
      <c r="CA848" s="108"/>
    </row>
    <row r="849" spans="1:79" x14ac:dyDescent="0.35">
      <c r="A849" s="99">
        <v>44096</v>
      </c>
      <c r="B849" s="84" t="s">
        <v>17</v>
      </c>
      <c r="C849" s="7">
        <v>2312</v>
      </c>
      <c r="D849" s="7" t="s">
        <v>97</v>
      </c>
      <c r="E849" s="7">
        <v>228311</v>
      </c>
      <c r="F849" s="7" t="s">
        <v>96</v>
      </c>
      <c r="G849" s="7">
        <v>228312</v>
      </c>
      <c r="H849" s="7">
        <v>1</v>
      </c>
      <c r="I849" s="7" t="str">
        <f t="shared" si="218"/>
        <v>Matches old PSSE info</v>
      </c>
      <c r="J849" s="7"/>
      <c r="K849" s="11"/>
      <c r="L849" s="7">
        <v>551</v>
      </c>
      <c r="M849" s="7">
        <v>551</v>
      </c>
      <c r="N849" s="7">
        <v>634</v>
      </c>
      <c r="O849" s="7">
        <v>675</v>
      </c>
      <c r="P849" s="7">
        <v>675</v>
      </c>
      <c r="Q849" s="7">
        <v>776</v>
      </c>
      <c r="R849" s="1"/>
      <c r="S849" s="96">
        <v>653</v>
      </c>
      <c r="T849" s="96">
        <v>796</v>
      </c>
      <c r="U849" s="96">
        <v>900</v>
      </c>
      <c r="V849" s="96">
        <v>752</v>
      </c>
      <c r="W849" s="96">
        <v>796</v>
      </c>
      <c r="X849" s="98">
        <v>916</v>
      </c>
      <c r="Y849" s="56">
        <f t="shared" si="219"/>
        <v>102</v>
      </c>
      <c r="Z849" s="7">
        <f t="shared" si="220"/>
        <v>245</v>
      </c>
      <c r="AA849" s="7">
        <f t="shared" si="221"/>
        <v>266</v>
      </c>
      <c r="AB849" s="7">
        <f t="shared" si="222"/>
        <v>77</v>
      </c>
      <c r="AC849" s="7">
        <f t="shared" si="223"/>
        <v>121</v>
      </c>
      <c r="AD849" s="7">
        <f t="shared" si="224"/>
        <v>140</v>
      </c>
      <c r="AE849" s="86"/>
      <c r="AF849" s="86"/>
      <c r="AG849" s="86"/>
      <c r="AH849" s="86"/>
      <c r="AI849" s="86" t="b">
        <f t="shared" si="225"/>
        <v>1</v>
      </c>
      <c r="AJ849" s="86" t="b">
        <f t="shared" si="226"/>
        <v>1</v>
      </c>
      <c r="AK849" s="86" t="b">
        <f t="shared" si="227"/>
        <v>0</v>
      </c>
      <c r="AM849" s="12" t="str">
        <f t="shared" si="190"/>
        <v>increase or decrease</v>
      </c>
      <c r="AN849" s="12" t="str">
        <f t="shared" si="191"/>
        <v>increase</v>
      </c>
      <c r="AO849" s="12" t="str">
        <f t="shared" si="192"/>
        <v>increase or decrease</v>
      </c>
      <c r="AP849" s="12" t="str">
        <f t="shared" si="193"/>
        <v>increase</v>
      </c>
      <c r="AQ849" s="12" t="str">
        <f t="shared" si="194"/>
        <v>increase or decrease</v>
      </c>
      <c r="AR849" s="12" t="str">
        <f t="shared" si="195"/>
        <v>increase</v>
      </c>
      <c r="AS849" s="12" t="str">
        <f t="shared" si="196"/>
        <v>increase or decrease</v>
      </c>
      <c r="AT849" s="12" t="str">
        <f t="shared" si="197"/>
        <v>increase</v>
      </c>
      <c r="AU849" s="12" t="str">
        <f t="shared" si="198"/>
        <v>increase or decrease</v>
      </c>
      <c r="AV849" s="12" t="str">
        <f t="shared" si="199"/>
        <v>increase</v>
      </c>
      <c r="AW849" s="12" t="str">
        <f t="shared" si="200"/>
        <v>increase or decrease</v>
      </c>
      <c r="AX849" s="12" t="str">
        <f t="shared" si="201"/>
        <v>increase</v>
      </c>
      <c r="AY849" s="103"/>
      <c r="AZ849" s="103" t="str">
        <f t="shared" si="202"/>
        <v xml:space="preserve"> </v>
      </c>
      <c r="BA849" s="103" t="str">
        <f t="shared" si="203"/>
        <v>increase</v>
      </c>
      <c r="BB849" s="103" t="str">
        <f t="shared" si="204"/>
        <v xml:space="preserve"> </v>
      </c>
      <c r="BC849" s="12" t="str">
        <f t="shared" si="205"/>
        <v>increase</v>
      </c>
      <c r="BD849" s="12" t="str">
        <f t="shared" si="206"/>
        <v xml:space="preserve"> </v>
      </c>
      <c r="BE849" s="12" t="str">
        <f t="shared" si="207"/>
        <v xml:space="preserve"> </v>
      </c>
      <c r="BH849" s="110">
        <f t="shared" si="208"/>
        <v>0.18511796733212341</v>
      </c>
      <c r="BI849" s="110">
        <f t="shared" si="209"/>
        <v>0.44464609800362975</v>
      </c>
      <c r="BJ849" s="110">
        <f t="shared" si="210"/>
        <v>0.4195583596214511</v>
      </c>
      <c r="BK849" s="110">
        <f t="shared" si="211"/>
        <v>0.11407407407407408</v>
      </c>
      <c r="BL849" s="110">
        <f t="shared" si="212"/>
        <v>0.17925925925925926</v>
      </c>
      <c r="BM849" s="110">
        <f t="shared" si="213"/>
        <v>0.18041237113402062</v>
      </c>
      <c r="BN849" s="103"/>
      <c r="BO849" s="130">
        <f t="shared" si="214"/>
        <v>0.44464609800362975</v>
      </c>
      <c r="BP849" s="130" cm="1">
        <f t="array" ref="BP849">MIN(IF(BH849:BM849&lt;0, BH849:BM849))</f>
        <v>0</v>
      </c>
      <c r="BQ849" s="12">
        <f t="shared" si="215"/>
        <v>0</v>
      </c>
      <c r="BR849" s="12">
        <f t="shared" si="216"/>
        <v>0</v>
      </c>
      <c r="BS849" s="12">
        <f t="shared" si="217"/>
        <v>0</v>
      </c>
      <c r="BT849" s="12"/>
      <c r="CA849" s="108"/>
    </row>
    <row r="850" spans="1:79" x14ac:dyDescent="0.35">
      <c r="A850" s="99">
        <v>44096</v>
      </c>
      <c r="B850" s="84" t="s">
        <v>17</v>
      </c>
      <c r="C850" s="7">
        <v>2313</v>
      </c>
      <c r="D850" s="7" t="s">
        <v>97</v>
      </c>
      <c r="E850" s="7">
        <v>228311</v>
      </c>
      <c r="F850" s="7" t="s">
        <v>89</v>
      </c>
      <c r="G850" s="7">
        <v>228310</v>
      </c>
      <c r="H850" s="7">
        <v>1</v>
      </c>
      <c r="I850" s="7" t="str">
        <f t="shared" si="218"/>
        <v>Matches old PSSE info</v>
      </c>
      <c r="J850" s="7"/>
      <c r="K850" s="11"/>
      <c r="L850" s="7">
        <v>650</v>
      </c>
      <c r="M850" s="7">
        <v>799</v>
      </c>
      <c r="N850" s="7">
        <v>919</v>
      </c>
      <c r="O850" s="7">
        <v>748</v>
      </c>
      <c r="P850" s="7">
        <v>892</v>
      </c>
      <c r="Q850" s="7">
        <v>1025</v>
      </c>
      <c r="R850" s="1"/>
      <c r="S850" s="96">
        <v>653</v>
      </c>
      <c r="T850" s="5">
        <v>796</v>
      </c>
      <c r="U850" s="5">
        <v>900</v>
      </c>
      <c r="V850" s="7">
        <v>748</v>
      </c>
      <c r="W850" s="5">
        <v>796</v>
      </c>
      <c r="X850" s="52">
        <v>916</v>
      </c>
      <c r="Y850" s="56">
        <f t="shared" si="219"/>
        <v>3</v>
      </c>
      <c r="Z850" s="7">
        <f t="shared" si="220"/>
        <v>-3</v>
      </c>
      <c r="AA850" s="7">
        <f t="shared" si="221"/>
        <v>-19</v>
      </c>
      <c r="AB850" s="7">
        <f t="shared" si="222"/>
        <v>0</v>
      </c>
      <c r="AC850" s="7">
        <f t="shared" si="223"/>
        <v>-96</v>
      </c>
      <c r="AD850" s="7">
        <f t="shared" si="224"/>
        <v>-109</v>
      </c>
      <c r="AE850" s="86"/>
      <c r="AF850" s="86"/>
      <c r="AG850" s="86"/>
      <c r="AH850" s="86"/>
      <c r="AI850" s="86" t="b">
        <f t="shared" si="225"/>
        <v>1</v>
      </c>
      <c r="AJ850" s="86" t="b">
        <f t="shared" si="226"/>
        <v>1</v>
      </c>
      <c r="AK850" s="86" t="b">
        <f t="shared" si="227"/>
        <v>0</v>
      </c>
      <c r="AM850" s="12" t="str">
        <f t="shared" si="190"/>
        <v>increase or decrease</v>
      </c>
      <c r="AN850" s="12" t="str">
        <f t="shared" si="191"/>
        <v>increase</v>
      </c>
      <c r="AO850" s="12" t="str">
        <f t="shared" si="192"/>
        <v>increase or decrease</v>
      </c>
      <c r="AP850" s="12" t="str">
        <f t="shared" si="193"/>
        <v>decrease</v>
      </c>
      <c r="AQ850" s="12" t="str">
        <f t="shared" si="194"/>
        <v>increase or decrease</v>
      </c>
      <c r="AR850" s="12" t="str">
        <f t="shared" si="195"/>
        <v>decrease</v>
      </c>
      <c r="AS850" s="12" t="str">
        <f t="shared" si="196"/>
        <v>no change</v>
      </c>
      <c r="AT850" s="12" t="str">
        <f t="shared" si="197"/>
        <v>blank</v>
      </c>
      <c r="AU850" s="12" t="str">
        <f t="shared" si="198"/>
        <v>increase or decrease</v>
      </c>
      <c r="AV850" s="12" t="str">
        <f t="shared" si="199"/>
        <v>decrease</v>
      </c>
      <c r="AW850" s="12" t="str">
        <f t="shared" si="200"/>
        <v>increase or decrease</v>
      </c>
      <c r="AX850" s="12" t="str">
        <f t="shared" si="201"/>
        <v>decrease</v>
      </c>
      <c r="AY850" s="103"/>
      <c r="AZ850" s="103" t="str">
        <f t="shared" si="202"/>
        <v xml:space="preserve"> </v>
      </c>
      <c r="BA850" s="103" t="str">
        <f t="shared" si="203"/>
        <v>increase</v>
      </c>
      <c r="BB850" s="103" t="str">
        <f t="shared" si="204"/>
        <v>decrease</v>
      </c>
      <c r="BC850" s="12" t="str">
        <f t="shared" si="205"/>
        <v xml:space="preserve"> </v>
      </c>
      <c r="BD850" s="12" t="str">
        <f t="shared" si="206"/>
        <v xml:space="preserve"> </v>
      </c>
      <c r="BE850" s="12" t="str">
        <f t="shared" si="207"/>
        <v>both</v>
      </c>
      <c r="BH850" s="110">
        <f t="shared" si="208"/>
        <v>4.6153846153846158E-3</v>
      </c>
      <c r="BI850" s="110">
        <f t="shared" si="209"/>
        <v>-3.7546933667083854E-3</v>
      </c>
      <c r="BJ850" s="110">
        <f t="shared" si="210"/>
        <v>-2.0674646354733407E-2</v>
      </c>
      <c r="BK850" s="110">
        <f t="shared" si="211"/>
        <v>0</v>
      </c>
      <c r="BL850" s="110">
        <f t="shared" si="212"/>
        <v>-0.10762331838565023</v>
      </c>
      <c r="BM850" s="110">
        <f t="shared" si="213"/>
        <v>-0.10634146341463414</v>
      </c>
      <c r="BN850" s="103"/>
      <c r="BO850" s="130">
        <f t="shared" si="214"/>
        <v>-0.10762331838565023</v>
      </c>
      <c r="BP850" s="130" cm="1">
        <f t="array" ref="BP850">MIN(IF(BH850:BM850&lt;0, BH850:BM850))</f>
        <v>-0.10762331838565023</v>
      </c>
      <c r="BQ850" s="12">
        <f t="shared" si="215"/>
        <v>0</v>
      </c>
      <c r="BR850" s="12">
        <f t="shared" si="216"/>
        <v>1</v>
      </c>
      <c r="BS850" s="12">
        <f t="shared" si="217"/>
        <v>0</v>
      </c>
      <c r="BT850" s="12"/>
      <c r="CA850" s="108"/>
    </row>
    <row r="851" spans="1:79" x14ac:dyDescent="0.35">
      <c r="A851" s="99">
        <v>44096</v>
      </c>
      <c r="B851" s="84" t="s">
        <v>17</v>
      </c>
      <c r="C851" s="7">
        <v>2314</v>
      </c>
      <c r="D851" s="7" t="s">
        <v>98</v>
      </c>
      <c r="E851" s="7">
        <v>228002</v>
      </c>
      <c r="F851" s="7" t="s">
        <v>91</v>
      </c>
      <c r="G851" s="7">
        <v>228207</v>
      </c>
      <c r="H851" s="7">
        <v>1</v>
      </c>
      <c r="I851" s="7" t="str">
        <f t="shared" si="218"/>
        <v>Matches old PSSE info</v>
      </c>
      <c r="J851" s="7"/>
      <c r="K851" s="11"/>
      <c r="L851" s="7">
        <v>650</v>
      </c>
      <c r="M851" s="7">
        <v>799</v>
      </c>
      <c r="N851" s="7">
        <v>919</v>
      </c>
      <c r="O851" s="7">
        <v>748</v>
      </c>
      <c r="P851" s="7">
        <v>892</v>
      </c>
      <c r="Q851" s="7">
        <v>1025</v>
      </c>
      <c r="R851" s="1"/>
      <c r="S851" s="96">
        <v>653</v>
      </c>
      <c r="T851" s="5">
        <v>796</v>
      </c>
      <c r="U851" s="5">
        <v>900</v>
      </c>
      <c r="V851" s="7">
        <v>748</v>
      </c>
      <c r="W851" s="5">
        <v>796</v>
      </c>
      <c r="X851" s="52">
        <v>916</v>
      </c>
      <c r="Y851" s="56">
        <f t="shared" si="219"/>
        <v>3</v>
      </c>
      <c r="Z851" s="7">
        <f t="shared" si="220"/>
        <v>-3</v>
      </c>
      <c r="AA851" s="7">
        <f t="shared" si="221"/>
        <v>-19</v>
      </c>
      <c r="AB851" s="7">
        <f t="shared" si="222"/>
        <v>0</v>
      </c>
      <c r="AC851" s="7">
        <f t="shared" si="223"/>
        <v>-96</v>
      </c>
      <c r="AD851" s="7">
        <f t="shared" si="224"/>
        <v>-109</v>
      </c>
      <c r="AE851" s="86"/>
      <c r="AF851" s="86"/>
      <c r="AG851" s="86"/>
      <c r="AH851" s="86"/>
      <c r="AI851" s="86" t="b">
        <f t="shared" si="225"/>
        <v>1</v>
      </c>
      <c r="AJ851" s="86" t="b">
        <f t="shared" si="226"/>
        <v>1</v>
      </c>
      <c r="AK851" s="86" t="b">
        <f t="shared" si="227"/>
        <v>0</v>
      </c>
      <c r="AM851" s="12" t="str">
        <f t="shared" si="190"/>
        <v>increase or decrease</v>
      </c>
      <c r="AN851" s="12" t="str">
        <f t="shared" si="191"/>
        <v>increase</v>
      </c>
      <c r="AO851" s="12" t="str">
        <f t="shared" si="192"/>
        <v>increase or decrease</v>
      </c>
      <c r="AP851" s="12" t="str">
        <f t="shared" si="193"/>
        <v>decrease</v>
      </c>
      <c r="AQ851" s="12" t="str">
        <f t="shared" si="194"/>
        <v>increase or decrease</v>
      </c>
      <c r="AR851" s="12" t="str">
        <f t="shared" si="195"/>
        <v>decrease</v>
      </c>
      <c r="AS851" s="12" t="str">
        <f t="shared" si="196"/>
        <v>no change</v>
      </c>
      <c r="AT851" s="12" t="str">
        <f t="shared" si="197"/>
        <v>blank</v>
      </c>
      <c r="AU851" s="12" t="str">
        <f t="shared" si="198"/>
        <v>increase or decrease</v>
      </c>
      <c r="AV851" s="12" t="str">
        <f t="shared" si="199"/>
        <v>decrease</v>
      </c>
      <c r="AW851" s="12" t="str">
        <f t="shared" si="200"/>
        <v>increase or decrease</v>
      </c>
      <c r="AX851" s="12" t="str">
        <f t="shared" si="201"/>
        <v>decrease</v>
      </c>
      <c r="AY851" s="103"/>
      <c r="AZ851" s="103" t="str">
        <f t="shared" si="202"/>
        <v xml:space="preserve"> </v>
      </c>
      <c r="BA851" s="103" t="str">
        <f t="shared" si="203"/>
        <v>increase</v>
      </c>
      <c r="BB851" s="103" t="str">
        <f t="shared" si="204"/>
        <v>decrease</v>
      </c>
      <c r="BC851" s="12" t="str">
        <f t="shared" si="205"/>
        <v xml:space="preserve"> </v>
      </c>
      <c r="BD851" s="12" t="str">
        <f t="shared" si="206"/>
        <v xml:space="preserve"> </v>
      </c>
      <c r="BE851" s="12" t="str">
        <f t="shared" si="207"/>
        <v>both</v>
      </c>
      <c r="BH851" s="110">
        <f t="shared" si="208"/>
        <v>4.6153846153846158E-3</v>
      </c>
      <c r="BI851" s="110">
        <f t="shared" si="209"/>
        <v>-3.7546933667083854E-3</v>
      </c>
      <c r="BJ851" s="110">
        <f t="shared" si="210"/>
        <v>-2.0674646354733407E-2</v>
      </c>
      <c r="BK851" s="110">
        <f t="shared" si="211"/>
        <v>0</v>
      </c>
      <c r="BL851" s="110">
        <f t="shared" si="212"/>
        <v>-0.10762331838565023</v>
      </c>
      <c r="BM851" s="110">
        <f t="shared" si="213"/>
        <v>-0.10634146341463414</v>
      </c>
      <c r="BN851" s="103"/>
      <c r="BO851" s="130">
        <f t="shared" si="214"/>
        <v>-0.10762331838565023</v>
      </c>
      <c r="BP851" s="130" cm="1">
        <f t="array" ref="BP851">MIN(IF(BH851:BM851&lt;0, BH851:BM851))</f>
        <v>-0.10762331838565023</v>
      </c>
      <c r="BQ851" s="12">
        <f t="shared" si="215"/>
        <v>0</v>
      </c>
      <c r="BR851" s="12">
        <f t="shared" si="216"/>
        <v>1</v>
      </c>
      <c r="BS851" s="12">
        <f t="shared" si="217"/>
        <v>0</v>
      </c>
      <c r="BT851" s="12"/>
      <c r="CA851" s="108"/>
    </row>
    <row r="852" spans="1:79" x14ac:dyDescent="0.35">
      <c r="A852" s="99">
        <v>44096</v>
      </c>
      <c r="B852" s="84" t="s">
        <v>17</v>
      </c>
      <c r="C852" s="7">
        <v>2315</v>
      </c>
      <c r="D852" s="7" t="s">
        <v>22</v>
      </c>
      <c r="E852" s="7">
        <v>228401</v>
      </c>
      <c r="F852" s="7" t="s">
        <v>99</v>
      </c>
      <c r="G852" s="7">
        <v>228313</v>
      </c>
      <c r="H852" s="7">
        <v>1</v>
      </c>
      <c r="I852" s="7" t="str">
        <f t="shared" si="218"/>
        <v>Matches old PSSE info</v>
      </c>
      <c r="J852" s="7"/>
      <c r="K852" s="11"/>
      <c r="L852" s="7">
        <v>650</v>
      </c>
      <c r="M852" s="7">
        <v>804</v>
      </c>
      <c r="N852" s="7">
        <v>925</v>
      </c>
      <c r="O852" s="7">
        <v>748</v>
      </c>
      <c r="P852" s="7">
        <v>906</v>
      </c>
      <c r="Q852" s="7">
        <v>1042</v>
      </c>
      <c r="R852" s="1"/>
      <c r="S852" s="96">
        <v>653</v>
      </c>
      <c r="T852" s="5">
        <v>796</v>
      </c>
      <c r="U852" s="5">
        <v>900</v>
      </c>
      <c r="V852" s="96">
        <v>752</v>
      </c>
      <c r="W852" s="5">
        <v>796</v>
      </c>
      <c r="X852" s="52">
        <v>916</v>
      </c>
      <c r="Y852" s="56">
        <f t="shared" si="219"/>
        <v>3</v>
      </c>
      <c r="Z852" s="7">
        <f t="shared" si="220"/>
        <v>-8</v>
      </c>
      <c r="AA852" s="7">
        <f t="shared" si="221"/>
        <v>-25</v>
      </c>
      <c r="AB852" s="7">
        <f t="shared" si="222"/>
        <v>4</v>
      </c>
      <c r="AC852" s="7">
        <f t="shared" si="223"/>
        <v>-110</v>
      </c>
      <c r="AD852" s="7">
        <f t="shared" si="224"/>
        <v>-126</v>
      </c>
      <c r="AE852" s="86"/>
      <c r="AF852" s="86"/>
      <c r="AG852" s="86"/>
      <c r="AH852" s="86"/>
      <c r="AI852" s="86" t="b">
        <f t="shared" si="225"/>
        <v>1</v>
      </c>
      <c r="AJ852" s="86" t="b">
        <f t="shared" si="226"/>
        <v>1</v>
      </c>
      <c r="AK852" s="86" t="b">
        <f t="shared" si="227"/>
        <v>0</v>
      </c>
      <c r="AM852" s="12" t="str">
        <f t="shared" si="190"/>
        <v>increase or decrease</v>
      </c>
      <c r="AN852" s="12" t="str">
        <f t="shared" si="191"/>
        <v>increase</v>
      </c>
      <c r="AO852" s="12" t="str">
        <f t="shared" si="192"/>
        <v>increase or decrease</v>
      </c>
      <c r="AP852" s="12" t="str">
        <f t="shared" si="193"/>
        <v>decrease</v>
      </c>
      <c r="AQ852" s="12" t="str">
        <f t="shared" si="194"/>
        <v>increase or decrease</v>
      </c>
      <c r="AR852" s="12" t="str">
        <f t="shared" si="195"/>
        <v>decrease</v>
      </c>
      <c r="AS852" s="12" t="str">
        <f t="shared" si="196"/>
        <v>increase or decrease</v>
      </c>
      <c r="AT852" s="12" t="str">
        <f t="shared" si="197"/>
        <v>increase</v>
      </c>
      <c r="AU852" s="12" t="str">
        <f t="shared" si="198"/>
        <v>increase or decrease</v>
      </c>
      <c r="AV852" s="12" t="str">
        <f t="shared" si="199"/>
        <v>decrease</v>
      </c>
      <c r="AW852" s="12" t="str">
        <f t="shared" si="200"/>
        <v>increase or decrease</v>
      </c>
      <c r="AX852" s="12" t="str">
        <f t="shared" si="201"/>
        <v>decrease</v>
      </c>
      <c r="AY852" s="103"/>
      <c r="AZ852" s="103" t="str">
        <f t="shared" si="202"/>
        <v xml:space="preserve"> </v>
      </c>
      <c r="BA852" s="103" t="str">
        <f t="shared" si="203"/>
        <v>increase</v>
      </c>
      <c r="BB852" s="103" t="str">
        <f t="shared" si="204"/>
        <v>decrease</v>
      </c>
      <c r="BC852" s="12" t="str">
        <f t="shared" si="205"/>
        <v xml:space="preserve"> </v>
      </c>
      <c r="BD852" s="12" t="str">
        <f t="shared" si="206"/>
        <v xml:space="preserve"> </v>
      </c>
      <c r="BE852" s="12" t="str">
        <f t="shared" si="207"/>
        <v>both</v>
      </c>
      <c r="BH852" s="110">
        <f t="shared" si="208"/>
        <v>4.6153846153846158E-3</v>
      </c>
      <c r="BI852" s="110">
        <f t="shared" si="209"/>
        <v>-9.9502487562189053E-3</v>
      </c>
      <c r="BJ852" s="110">
        <f t="shared" si="210"/>
        <v>-2.7027027027027029E-2</v>
      </c>
      <c r="BK852" s="110">
        <f t="shared" si="211"/>
        <v>5.3475935828877002E-3</v>
      </c>
      <c r="BL852" s="110">
        <f t="shared" si="212"/>
        <v>-0.12141280353200883</v>
      </c>
      <c r="BM852" s="110">
        <f t="shared" si="213"/>
        <v>-0.12092130518234165</v>
      </c>
      <c r="BN852" s="103"/>
      <c r="BO852" s="130">
        <f t="shared" si="214"/>
        <v>-0.12141280353200883</v>
      </c>
      <c r="BP852" s="130" cm="1">
        <f t="array" ref="BP852">MIN(IF(BH852:BM852&lt;0, BH852:BM852))</f>
        <v>-0.12141280353200883</v>
      </c>
      <c r="BQ852" s="12">
        <f t="shared" si="215"/>
        <v>0</v>
      </c>
      <c r="BR852" s="12">
        <f t="shared" si="216"/>
        <v>1</v>
      </c>
      <c r="BS852" s="12">
        <f t="shared" si="217"/>
        <v>0</v>
      </c>
      <c r="BT852" s="12"/>
      <c r="CA852" s="108"/>
    </row>
    <row r="853" spans="1:79" x14ac:dyDescent="0.35">
      <c r="A853" s="99">
        <v>44096</v>
      </c>
      <c r="B853" s="84" t="s">
        <v>17</v>
      </c>
      <c r="C853" s="7">
        <v>2316</v>
      </c>
      <c r="D853" s="7" t="s">
        <v>22</v>
      </c>
      <c r="E853" s="7">
        <v>228401</v>
      </c>
      <c r="F853" s="7" t="s">
        <v>24</v>
      </c>
      <c r="G853" s="7">
        <v>228402</v>
      </c>
      <c r="H853" s="7">
        <v>1</v>
      </c>
      <c r="I853" s="7" t="str">
        <f t="shared" si="218"/>
        <v>Matches old PSSE info</v>
      </c>
      <c r="J853" s="7"/>
      <c r="K853" s="11"/>
      <c r="L853" s="7">
        <v>364</v>
      </c>
      <c r="M853" s="7">
        <v>446</v>
      </c>
      <c r="N853" s="7">
        <v>513</v>
      </c>
      <c r="O853" s="7">
        <v>467</v>
      </c>
      <c r="P853" s="7">
        <v>528</v>
      </c>
      <c r="Q853" s="7">
        <v>607</v>
      </c>
      <c r="R853" s="1"/>
      <c r="S853" s="5">
        <v>331</v>
      </c>
      <c r="T853" s="7">
        <v>446</v>
      </c>
      <c r="U853" s="5">
        <v>480</v>
      </c>
      <c r="V853" s="5">
        <v>408</v>
      </c>
      <c r="W853" s="7">
        <v>528</v>
      </c>
      <c r="X853" s="52">
        <v>571</v>
      </c>
      <c r="Y853" s="56">
        <f t="shared" si="219"/>
        <v>-33</v>
      </c>
      <c r="Z853" s="7">
        <f t="shared" si="220"/>
        <v>0</v>
      </c>
      <c r="AA853" s="7">
        <f t="shared" si="221"/>
        <v>-33</v>
      </c>
      <c r="AB853" s="7">
        <f t="shared" si="222"/>
        <v>-59</v>
      </c>
      <c r="AC853" s="7">
        <f t="shared" si="223"/>
        <v>0</v>
      </c>
      <c r="AD853" s="7">
        <f t="shared" si="224"/>
        <v>-36</v>
      </c>
      <c r="AE853" s="86"/>
      <c r="AF853" s="86"/>
      <c r="AG853" s="86"/>
      <c r="AH853" s="86"/>
      <c r="AI853" s="86" t="b">
        <f t="shared" si="225"/>
        <v>1</v>
      </c>
      <c r="AJ853" s="86" t="b">
        <f t="shared" si="226"/>
        <v>1</v>
      </c>
      <c r="AK853" s="86" t="b">
        <f t="shared" si="227"/>
        <v>0</v>
      </c>
      <c r="AM853" s="12" t="str">
        <f t="shared" si="190"/>
        <v>increase or decrease</v>
      </c>
      <c r="AN853" s="12" t="str">
        <f t="shared" si="191"/>
        <v>decrease</v>
      </c>
      <c r="AO853" s="12" t="str">
        <f t="shared" si="192"/>
        <v>no change</v>
      </c>
      <c r="AP853" s="12" t="str">
        <f t="shared" si="193"/>
        <v>blank</v>
      </c>
      <c r="AQ853" s="12" t="str">
        <f t="shared" si="194"/>
        <v>increase or decrease</v>
      </c>
      <c r="AR853" s="12" t="str">
        <f t="shared" si="195"/>
        <v>decrease</v>
      </c>
      <c r="AS853" s="12" t="str">
        <f t="shared" si="196"/>
        <v>increase or decrease</v>
      </c>
      <c r="AT853" s="12" t="str">
        <f t="shared" si="197"/>
        <v>decrease</v>
      </c>
      <c r="AU853" s="12" t="str">
        <f t="shared" si="198"/>
        <v>no change</v>
      </c>
      <c r="AV853" s="12" t="str">
        <f t="shared" si="199"/>
        <v>blank</v>
      </c>
      <c r="AW853" s="12" t="str">
        <f t="shared" si="200"/>
        <v>increase or decrease</v>
      </c>
      <c r="AX853" s="12" t="str">
        <f t="shared" si="201"/>
        <v>decrease</v>
      </c>
      <c r="AY853" s="103"/>
      <c r="AZ853" s="103" t="str">
        <f t="shared" si="202"/>
        <v xml:space="preserve"> </v>
      </c>
      <c r="BA853" s="103" t="str">
        <f t="shared" si="203"/>
        <v xml:space="preserve"> </v>
      </c>
      <c r="BB853" s="103" t="str">
        <f t="shared" si="204"/>
        <v>decrease</v>
      </c>
      <c r="BC853" s="12" t="str">
        <f t="shared" si="205"/>
        <v xml:space="preserve"> </v>
      </c>
      <c r="BD853" s="12" t="str">
        <f t="shared" si="206"/>
        <v>decrease</v>
      </c>
      <c r="BE853" s="12" t="str">
        <f t="shared" si="207"/>
        <v xml:space="preserve"> </v>
      </c>
      <c r="BH853" s="110">
        <f t="shared" si="208"/>
        <v>-9.0659340659340656E-2</v>
      </c>
      <c r="BI853" s="110">
        <f t="shared" si="209"/>
        <v>0</v>
      </c>
      <c r="BJ853" s="110">
        <f t="shared" si="210"/>
        <v>-6.4327485380116955E-2</v>
      </c>
      <c r="BK853" s="110">
        <f t="shared" si="211"/>
        <v>-0.12633832976445397</v>
      </c>
      <c r="BL853" s="110">
        <f t="shared" si="212"/>
        <v>0</v>
      </c>
      <c r="BM853" s="110">
        <f t="shared" si="213"/>
        <v>-5.9308072487644151E-2</v>
      </c>
      <c r="BN853" s="103"/>
      <c r="BO853" s="130">
        <f t="shared" si="214"/>
        <v>-0.12633832976445397</v>
      </c>
      <c r="BP853" s="130" cm="1">
        <f t="array" ref="BP853">MIN(IF(BH853:BM853&lt;0, BH853:BM853))</f>
        <v>-0.12633832976445397</v>
      </c>
      <c r="BQ853" s="12">
        <f t="shared" si="215"/>
        <v>0</v>
      </c>
      <c r="BR853" s="12">
        <f t="shared" si="216"/>
        <v>1</v>
      </c>
      <c r="BS853" s="12">
        <f t="shared" si="217"/>
        <v>0</v>
      </c>
      <c r="BT853" s="12"/>
      <c r="CA853" s="108"/>
    </row>
    <row r="854" spans="1:79" x14ac:dyDescent="0.35">
      <c r="A854" s="102">
        <v>44249</v>
      </c>
      <c r="B854" s="11" t="s">
        <v>17</v>
      </c>
      <c r="C854" s="7">
        <v>2317</v>
      </c>
      <c r="D854" s="7" t="s">
        <v>21</v>
      </c>
      <c r="E854" s="7">
        <v>227900</v>
      </c>
      <c r="F854" s="7" t="s">
        <v>25</v>
      </c>
      <c r="G854" s="7">
        <v>227955</v>
      </c>
      <c r="H854" s="7">
        <v>1</v>
      </c>
      <c r="I854" s="7" t="str">
        <f t="shared" si="218"/>
        <v>Matches old PSSE info</v>
      </c>
      <c r="J854" s="7"/>
      <c r="K854" s="11"/>
      <c r="L854" s="7">
        <v>650</v>
      </c>
      <c r="M854" s="7">
        <v>804</v>
      </c>
      <c r="N854" s="7">
        <v>925</v>
      </c>
      <c r="O854" s="7">
        <v>748</v>
      </c>
      <c r="P854" s="7">
        <v>906</v>
      </c>
      <c r="Q854" s="7">
        <v>1042</v>
      </c>
      <c r="R854" s="1"/>
      <c r="S854" s="96">
        <v>653</v>
      </c>
      <c r="T854" s="5">
        <v>799</v>
      </c>
      <c r="U854" s="5">
        <v>900</v>
      </c>
      <c r="V854" s="7">
        <v>748</v>
      </c>
      <c r="W854" s="5">
        <v>891</v>
      </c>
      <c r="X854" s="52">
        <v>1016</v>
      </c>
      <c r="Y854" s="56">
        <f t="shared" si="219"/>
        <v>3</v>
      </c>
      <c r="Z854" s="7">
        <f t="shared" si="220"/>
        <v>-5</v>
      </c>
      <c r="AA854" s="7">
        <f t="shared" si="221"/>
        <v>-25</v>
      </c>
      <c r="AB854" s="7">
        <f t="shared" si="222"/>
        <v>0</v>
      </c>
      <c r="AC854" s="7">
        <f t="shared" si="223"/>
        <v>-15</v>
      </c>
      <c r="AD854" s="7">
        <f t="shared" si="224"/>
        <v>-26</v>
      </c>
      <c r="AE854" s="86"/>
      <c r="AF854" s="86"/>
      <c r="AG854" s="86"/>
      <c r="AH854" s="86"/>
      <c r="AI854" s="86" t="b">
        <f t="shared" si="225"/>
        <v>1</v>
      </c>
      <c r="AJ854" s="86" t="b">
        <f t="shared" si="226"/>
        <v>1</v>
      </c>
      <c r="AK854" s="86" t="b">
        <f t="shared" si="227"/>
        <v>0</v>
      </c>
      <c r="AM854" s="12" t="str">
        <f t="shared" si="190"/>
        <v>increase or decrease</v>
      </c>
      <c r="AN854" s="12" t="str">
        <f t="shared" si="191"/>
        <v>increase</v>
      </c>
      <c r="AO854" s="12" t="str">
        <f t="shared" si="192"/>
        <v>increase or decrease</v>
      </c>
      <c r="AP854" s="12" t="str">
        <f t="shared" si="193"/>
        <v>decrease</v>
      </c>
      <c r="AQ854" s="12" t="str">
        <f t="shared" si="194"/>
        <v>increase or decrease</v>
      </c>
      <c r="AR854" s="12" t="str">
        <f t="shared" si="195"/>
        <v>decrease</v>
      </c>
      <c r="AS854" s="12" t="str">
        <f t="shared" si="196"/>
        <v>no change</v>
      </c>
      <c r="AT854" s="12" t="str">
        <f t="shared" si="197"/>
        <v>blank</v>
      </c>
      <c r="AU854" s="12" t="str">
        <f t="shared" si="198"/>
        <v>increase or decrease</v>
      </c>
      <c r="AV854" s="12" t="str">
        <f t="shared" si="199"/>
        <v>decrease</v>
      </c>
      <c r="AW854" s="12" t="str">
        <f t="shared" si="200"/>
        <v>increase or decrease</v>
      </c>
      <c r="AX854" s="12" t="str">
        <f t="shared" si="201"/>
        <v>decrease</v>
      </c>
      <c r="AY854" s="103"/>
      <c r="AZ854" s="103" t="str">
        <f t="shared" si="202"/>
        <v xml:space="preserve"> </v>
      </c>
      <c r="BA854" s="103" t="str">
        <f t="shared" si="203"/>
        <v>increase</v>
      </c>
      <c r="BB854" s="103" t="str">
        <f t="shared" si="204"/>
        <v>decrease</v>
      </c>
      <c r="BC854" s="12" t="str">
        <f t="shared" si="205"/>
        <v xml:space="preserve"> </v>
      </c>
      <c r="BD854" s="12" t="str">
        <f t="shared" si="206"/>
        <v xml:space="preserve"> </v>
      </c>
      <c r="BE854" s="12" t="str">
        <f t="shared" si="207"/>
        <v>both</v>
      </c>
      <c r="BH854" s="110">
        <f t="shared" si="208"/>
        <v>4.6153846153846158E-3</v>
      </c>
      <c r="BI854" s="110">
        <f t="shared" si="209"/>
        <v>-6.2189054726368162E-3</v>
      </c>
      <c r="BJ854" s="110">
        <f t="shared" si="210"/>
        <v>-2.7027027027027029E-2</v>
      </c>
      <c r="BK854" s="110">
        <f t="shared" si="211"/>
        <v>0</v>
      </c>
      <c r="BL854" s="110">
        <f t="shared" si="212"/>
        <v>-1.6556291390728478E-2</v>
      </c>
      <c r="BM854" s="110">
        <f t="shared" si="213"/>
        <v>-2.4952015355086371E-2</v>
      </c>
      <c r="BN854" s="103"/>
      <c r="BO854" s="130">
        <f t="shared" si="214"/>
        <v>-2.7027027027027029E-2</v>
      </c>
      <c r="BP854" s="130" cm="1">
        <f t="array" ref="BP854">MIN(IF(BH854:BM854&lt;0, BH854:BM854))</f>
        <v>-2.7027027027027029E-2</v>
      </c>
      <c r="BQ854" s="12">
        <f t="shared" si="215"/>
        <v>0</v>
      </c>
      <c r="BR854" s="12">
        <f t="shared" si="216"/>
        <v>0</v>
      </c>
      <c r="BS854" s="12">
        <f t="shared" si="217"/>
        <v>1</v>
      </c>
      <c r="BT854" s="12"/>
      <c r="CA854" s="108"/>
    </row>
    <row r="855" spans="1:79" x14ac:dyDescent="0.35">
      <c r="A855" s="102">
        <v>44224</v>
      </c>
      <c r="B855" s="11" t="s">
        <v>17</v>
      </c>
      <c r="C855" s="7">
        <v>2318</v>
      </c>
      <c r="D855" s="61" t="s">
        <v>25</v>
      </c>
      <c r="E855" s="7">
        <v>227955</v>
      </c>
      <c r="F855" s="7" t="s">
        <v>400</v>
      </c>
      <c r="G855" s="7">
        <v>206302</v>
      </c>
      <c r="H855" s="7">
        <v>1</v>
      </c>
      <c r="I855" s="7" t="str">
        <f t="shared" si="218"/>
        <v>Matches old PSSE info</v>
      </c>
      <c r="J855" s="7"/>
      <c r="K855" s="11"/>
      <c r="L855" s="7">
        <v>650</v>
      </c>
      <c r="M855" s="7">
        <v>799</v>
      </c>
      <c r="N855" s="7">
        <v>919</v>
      </c>
      <c r="O855" s="7">
        <v>748</v>
      </c>
      <c r="P855" s="7">
        <v>892</v>
      </c>
      <c r="Q855" s="7">
        <v>1025</v>
      </c>
      <c r="R855" s="1"/>
      <c r="S855" s="96">
        <v>653</v>
      </c>
      <c r="T855" s="7">
        <v>799</v>
      </c>
      <c r="U855" s="5">
        <v>900</v>
      </c>
      <c r="V855" s="7">
        <v>748</v>
      </c>
      <c r="W855" s="5">
        <v>891</v>
      </c>
      <c r="X855" s="52">
        <v>1016</v>
      </c>
      <c r="Y855" s="56">
        <f t="shared" si="219"/>
        <v>3</v>
      </c>
      <c r="Z855" s="7">
        <f t="shared" si="220"/>
        <v>0</v>
      </c>
      <c r="AA855" s="7">
        <f t="shared" si="221"/>
        <v>-19</v>
      </c>
      <c r="AB855" s="7">
        <f t="shared" si="222"/>
        <v>0</v>
      </c>
      <c r="AC855" s="7">
        <f t="shared" si="223"/>
        <v>-1</v>
      </c>
      <c r="AD855" s="7">
        <f t="shared" si="224"/>
        <v>-9</v>
      </c>
      <c r="AE855" s="86"/>
      <c r="AF855" s="86"/>
      <c r="AG855" s="86"/>
      <c r="AH855" s="86"/>
      <c r="AI855" s="86" t="b">
        <f t="shared" si="225"/>
        <v>1</v>
      </c>
      <c r="AJ855" s="86" t="b">
        <f t="shared" si="226"/>
        <v>1</v>
      </c>
      <c r="AK855" s="86" t="b">
        <f t="shared" si="227"/>
        <v>0</v>
      </c>
      <c r="AM855" s="12" t="str">
        <f t="shared" si="190"/>
        <v>increase or decrease</v>
      </c>
      <c r="AN855" s="12" t="str">
        <f t="shared" si="191"/>
        <v>increase</v>
      </c>
      <c r="AO855" s="12" t="str">
        <f t="shared" si="192"/>
        <v>no change</v>
      </c>
      <c r="AP855" s="12" t="str">
        <f t="shared" si="193"/>
        <v>blank</v>
      </c>
      <c r="AQ855" s="12" t="str">
        <f t="shared" si="194"/>
        <v>increase or decrease</v>
      </c>
      <c r="AR855" s="12" t="str">
        <f t="shared" si="195"/>
        <v>decrease</v>
      </c>
      <c r="AS855" s="12" t="str">
        <f t="shared" si="196"/>
        <v>no change</v>
      </c>
      <c r="AT855" s="12" t="str">
        <f t="shared" si="197"/>
        <v>blank</v>
      </c>
      <c r="AU855" s="12" t="str">
        <f t="shared" si="198"/>
        <v>increase or decrease</v>
      </c>
      <c r="AV855" s="12" t="str">
        <f t="shared" si="199"/>
        <v>decrease</v>
      </c>
      <c r="AW855" s="12" t="str">
        <f t="shared" si="200"/>
        <v>increase or decrease</v>
      </c>
      <c r="AX855" s="12" t="str">
        <f t="shared" si="201"/>
        <v>decrease</v>
      </c>
      <c r="AY855" s="103"/>
      <c r="AZ855" s="103" t="str">
        <f t="shared" si="202"/>
        <v xml:space="preserve"> </v>
      </c>
      <c r="BA855" s="103" t="str">
        <f t="shared" si="203"/>
        <v>increase</v>
      </c>
      <c r="BB855" s="103" t="str">
        <f t="shared" si="204"/>
        <v>decrease</v>
      </c>
      <c r="BC855" s="12" t="str">
        <f t="shared" si="205"/>
        <v xml:space="preserve"> </v>
      </c>
      <c r="BD855" s="12" t="str">
        <f t="shared" si="206"/>
        <v xml:space="preserve"> </v>
      </c>
      <c r="BE855" s="12" t="str">
        <f t="shared" si="207"/>
        <v>both</v>
      </c>
      <c r="BH855" s="110">
        <f t="shared" si="208"/>
        <v>4.6153846153846158E-3</v>
      </c>
      <c r="BI855" s="110">
        <f t="shared" si="209"/>
        <v>0</v>
      </c>
      <c r="BJ855" s="110">
        <f t="shared" si="210"/>
        <v>-2.0674646354733407E-2</v>
      </c>
      <c r="BK855" s="110">
        <f t="shared" si="211"/>
        <v>0</v>
      </c>
      <c r="BL855" s="110">
        <f t="shared" si="212"/>
        <v>-1.1210762331838565E-3</v>
      </c>
      <c r="BM855" s="110">
        <f t="shared" si="213"/>
        <v>-8.7804878048780496E-3</v>
      </c>
      <c r="BN855" s="103"/>
      <c r="BO855" s="130">
        <f t="shared" si="214"/>
        <v>-2.0674646354733407E-2</v>
      </c>
      <c r="BP855" s="130" cm="1">
        <f t="array" ref="BP855">MIN(IF(BH855:BM855&lt;0, BH855:BM855))</f>
        <v>-2.0674646354733407E-2</v>
      </c>
      <c r="BQ855" s="12">
        <f t="shared" si="215"/>
        <v>0</v>
      </c>
      <c r="BR855" s="12">
        <f t="shared" si="216"/>
        <v>0</v>
      </c>
      <c r="BS855" s="12">
        <f t="shared" si="217"/>
        <v>1</v>
      </c>
      <c r="BT855" s="12"/>
      <c r="CA855" s="108"/>
    </row>
    <row r="856" spans="1:79" x14ac:dyDescent="0.35">
      <c r="A856" s="99">
        <v>44096</v>
      </c>
      <c r="B856" s="84" t="s">
        <v>17</v>
      </c>
      <c r="C856" s="7">
        <v>2319</v>
      </c>
      <c r="D856" s="7" t="s">
        <v>22</v>
      </c>
      <c r="E856" s="7">
        <v>228401</v>
      </c>
      <c r="F856" s="7" t="s">
        <v>111</v>
      </c>
      <c r="G856" s="7">
        <v>228650</v>
      </c>
      <c r="H856" s="7">
        <v>1</v>
      </c>
      <c r="I856" s="7" t="str">
        <f t="shared" si="218"/>
        <v>Matches old PSSE info</v>
      </c>
      <c r="J856" s="7"/>
      <c r="K856" s="11"/>
      <c r="L856" s="7">
        <v>916</v>
      </c>
      <c r="M856" s="7">
        <v>1035</v>
      </c>
      <c r="N856" s="7">
        <v>1191</v>
      </c>
      <c r="O856" s="7">
        <v>1067</v>
      </c>
      <c r="P856" s="7">
        <v>1171</v>
      </c>
      <c r="Q856" s="7">
        <v>1346</v>
      </c>
      <c r="R856" s="1"/>
      <c r="S856" s="7">
        <v>916</v>
      </c>
      <c r="T856" s="7">
        <v>1035</v>
      </c>
      <c r="U856" s="7">
        <v>1191</v>
      </c>
      <c r="V856" s="7">
        <v>1067</v>
      </c>
      <c r="W856" s="7">
        <v>1171</v>
      </c>
      <c r="X856" s="49">
        <v>1346</v>
      </c>
      <c r="Y856" s="56">
        <f t="shared" si="219"/>
        <v>0</v>
      </c>
      <c r="Z856" s="7">
        <f t="shared" si="220"/>
        <v>0</v>
      </c>
      <c r="AA856" s="7">
        <f t="shared" si="221"/>
        <v>0</v>
      </c>
      <c r="AB856" s="7">
        <f t="shared" si="222"/>
        <v>0</v>
      </c>
      <c r="AC856" s="7">
        <f t="shared" si="223"/>
        <v>0</v>
      </c>
      <c r="AD856" s="7">
        <f t="shared" si="224"/>
        <v>0</v>
      </c>
      <c r="AE856" s="86"/>
      <c r="AF856" s="86"/>
      <c r="AG856" s="86"/>
      <c r="AH856" s="86"/>
      <c r="AI856" s="86" t="b">
        <f t="shared" si="225"/>
        <v>1</v>
      </c>
      <c r="AJ856" s="86" t="b">
        <f t="shared" si="226"/>
        <v>1</v>
      </c>
      <c r="AK856" s="86" t="b">
        <f t="shared" si="227"/>
        <v>0</v>
      </c>
      <c r="AM856" s="12" t="str">
        <f t="shared" si="190"/>
        <v>no change</v>
      </c>
      <c r="AN856" s="12" t="str">
        <f t="shared" si="191"/>
        <v>blank</v>
      </c>
      <c r="AO856" s="12" t="str">
        <f t="shared" si="192"/>
        <v>no change</v>
      </c>
      <c r="AP856" s="12" t="str">
        <f t="shared" si="193"/>
        <v>blank</v>
      </c>
      <c r="AQ856" s="12" t="str">
        <f t="shared" si="194"/>
        <v>no change</v>
      </c>
      <c r="AR856" s="12" t="str">
        <f t="shared" si="195"/>
        <v>blank</v>
      </c>
      <c r="AS856" s="12" t="str">
        <f t="shared" si="196"/>
        <v>no change</v>
      </c>
      <c r="AT856" s="12" t="str">
        <f t="shared" si="197"/>
        <v>blank</v>
      </c>
      <c r="AU856" s="12" t="str">
        <f t="shared" si="198"/>
        <v>no change</v>
      </c>
      <c r="AV856" s="12" t="str">
        <f t="shared" si="199"/>
        <v>blank</v>
      </c>
      <c r="AW856" s="12" t="str">
        <f t="shared" si="200"/>
        <v>no change</v>
      </c>
      <c r="AX856" s="12" t="str">
        <f t="shared" si="201"/>
        <v>blank</v>
      </c>
      <c r="AY856" s="103"/>
      <c r="AZ856" s="103" t="str">
        <f t="shared" si="202"/>
        <v>no change</v>
      </c>
      <c r="BA856" s="103" t="str">
        <f t="shared" si="203"/>
        <v xml:space="preserve"> </v>
      </c>
      <c r="BB856" s="103" t="str">
        <f t="shared" si="204"/>
        <v xml:space="preserve"> </v>
      </c>
      <c r="BC856" s="12" t="str">
        <f t="shared" si="205"/>
        <v xml:space="preserve"> </v>
      </c>
      <c r="BD856" s="12" t="str">
        <f t="shared" si="206"/>
        <v xml:space="preserve"> </v>
      </c>
      <c r="BE856" s="12" t="str">
        <f t="shared" si="207"/>
        <v xml:space="preserve"> </v>
      </c>
      <c r="BH856" s="110">
        <f t="shared" si="208"/>
        <v>0</v>
      </c>
      <c r="BI856" s="110">
        <f t="shared" si="209"/>
        <v>0</v>
      </c>
      <c r="BJ856" s="110">
        <f t="shared" si="210"/>
        <v>0</v>
      </c>
      <c r="BK856" s="110">
        <f t="shared" si="211"/>
        <v>0</v>
      </c>
      <c r="BL856" s="110">
        <f t="shared" si="212"/>
        <v>0</v>
      </c>
      <c r="BM856" s="110">
        <f t="shared" si="213"/>
        <v>0</v>
      </c>
      <c r="BN856" s="103"/>
      <c r="BO856" s="130">
        <f t="shared" si="214"/>
        <v>0</v>
      </c>
      <c r="BP856" s="130" cm="1">
        <f t="array" ref="BP856">MIN(IF(BH856:BM856&lt;0, BH856:BM856))</f>
        <v>0</v>
      </c>
      <c r="BQ856" s="12">
        <f t="shared" si="215"/>
        <v>0</v>
      </c>
      <c r="BR856" s="12">
        <f t="shared" si="216"/>
        <v>0</v>
      </c>
      <c r="BS856" s="12">
        <f t="shared" si="217"/>
        <v>0</v>
      </c>
      <c r="BT856" s="12"/>
      <c r="CA856" s="108"/>
    </row>
    <row r="857" spans="1:79" x14ac:dyDescent="0.35">
      <c r="A857" s="99">
        <v>44096</v>
      </c>
      <c r="B857" s="84" t="s">
        <v>17</v>
      </c>
      <c r="C857" s="7">
        <v>2320</v>
      </c>
      <c r="D857" s="7" t="s">
        <v>22</v>
      </c>
      <c r="E857" s="7">
        <v>228401</v>
      </c>
      <c r="F857" s="7" t="s">
        <v>100</v>
      </c>
      <c r="G857" s="7">
        <v>219762</v>
      </c>
      <c r="H857" s="7">
        <v>1</v>
      </c>
      <c r="I857" s="7" t="str">
        <f t="shared" si="218"/>
        <v>Matches old PSSE info</v>
      </c>
      <c r="J857" s="7"/>
      <c r="K857" s="11"/>
      <c r="L857" s="7">
        <v>1298</v>
      </c>
      <c r="M857" s="7">
        <v>1553</v>
      </c>
      <c r="N857" s="7">
        <v>1786</v>
      </c>
      <c r="O857" s="7">
        <v>1495</v>
      </c>
      <c r="P857" s="7">
        <v>1756</v>
      </c>
      <c r="Q857" s="7">
        <v>2020</v>
      </c>
      <c r="R857" s="1"/>
      <c r="S857" s="5">
        <v>1199</v>
      </c>
      <c r="T857" s="5">
        <v>1504</v>
      </c>
      <c r="U857" s="5">
        <v>1730</v>
      </c>
      <c r="V857" s="5">
        <v>1421</v>
      </c>
      <c r="W857" s="5">
        <v>1694</v>
      </c>
      <c r="X857" s="52">
        <v>1948</v>
      </c>
      <c r="Y857" s="56">
        <f t="shared" si="219"/>
        <v>-99</v>
      </c>
      <c r="Z857" s="7">
        <f t="shared" si="220"/>
        <v>-49</v>
      </c>
      <c r="AA857" s="7">
        <f t="shared" si="221"/>
        <v>-56</v>
      </c>
      <c r="AB857" s="7">
        <f t="shared" si="222"/>
        <v>-74</v>
      </c>
      <c r="AC857" s="7">
        <f t="shared" si="223"/>
        <v>-62</v>
      </c>
      <c r="AD857" s="7">
        <f t="shared" si="224"/>
        <v>-72</v>
      </c>
      <c r="AE857" s="86"/>
      <c r="AF857" s="86"/>
      <c r="AG857" s="86"/>
      <c r="AH857" s="86"/>
      <c r="AI857" s="86" t="b">
        <f t="shared" si="225"/>
        <v>1</v>
      </c>
      <c r="AJ857" s="86" t="b">
        <f t="shared" si="226"/>
        <v>1</v>
      </c>
      <c r="AK857" s="86" t="b">
        <f t="shared" si="227"/>
        <v>0</v>
      </c>
      <c r="AM857" s="12" t="str">
        <f t="shared" si="190"/>
        <v>increase or decrease</v>
      </c>
      <c r="AN857" s="12" t="str">
        <f t="shared" si="191"/>
        <v>decrease</v>
      </c>
      <c r="AO857" s="12" t="str">
        <f t="shared" si="192"/>
        <v>increase or decrease</v>
      </c>
      <c r="AP857" s="12" t="str">
        <f t="shared" si="193"/>
        <v>decrease</v>
      </c>
      <c r="AQ857" s="12" t="str">
        <f t="shared" si="194"/>
        <v>increase or decrease</v>
      </c>
      <c r="AR857" s="12" t="str">
        <f t="shared" si="195"/>
        <v>decrease</v>
      </c>
      <c r="AS857" s="12" t="str">
        <f t="shared" si="196"/>
        <v>increase or decrease</v>
      </c>
      <c r="AT857" s="12" t="str">
        <f t="shared" si="197"/>
        <v>decrease</v>
      </c>
      <c r="AU857" s="12" t="str">
        <f t="shared" si="198"/>
        <v>increase or decrease</v>
      </c>
      <c r="AV857" s="12" t="str">
        <f t="shared" si="199"/>
        <v>decrease</v>
      </c>
      <c r="AW857" s="12" t="str">
        <f t="shared" si="200"/>
        <v>increase or decrease</v>
      </c>
      <c r="AX857" s="12" t="str">
        <f t="shared" si="201"/>
        <v>decrease</v>
      </c>
      <c r="AY857" s="103"/>
      <c r="AZ857" s="103" t="str">
        <f t="shared" si="202"/>
        <v xml:space="preserve"> </v>
      </c>
      <c r="BA857" s="103" t="str">
        <f t="shared" si="203"/>
        <v xml:space="preserve"> </v>
      </c>
      <c r="BB857" s="103" t="str">
        <f t="shared" si="204"/>
        <v>decrease</v>
      </c>
      <c r="BC857" s="12" t="str">
        <f t="shared" si="205"/>
        <v xml:space="preserve"> </v>
      </c>
      <c r="BD857" s="12" t="str">
        <f t="shared" si="206"/>
        <v>decrease</v>
      </c>
      <c r="BE857" s="12" t="str">
        <f t="shared" si="207"/>
        <v xml:space="preserve"> </v>
      </c>
      <c r="BH857" s="110">
        <f t="shared" si="208"/>
        <v>-7.6271186440677971E-2</v>
      </c>
      <c r="BI857" s="110">
        <f t="shared" si="209"/>
        <v>-3.1551835157759174E-2</v>
      </c>
      <c r="BJ857" s="110">
        <f t="shared" si="210"/>
        <v>-3.1354983202687571E-2</v>
      </c>
      <c r="BK857" s="110">
        <f t="shared" si="211"/>
        <v>-4.9498327759197325E-2</v>
      </c>
      <c r="BL857" s="110">
        <f t="shared" si="212"/>
        <v>-3.530751708428246E-2</v>
      </c>
      <c r="BM857" s="110">
        <f t="shared" si="213"/>
        <v>-3.5643564356435641E-2</v>
      </c>
      <c r="BN857" s="103"/>
      <c r="BO857" s="130">
        <f t="shared" si="214"/>
        <v>-7.6271186440677971E-2</v>
      </c>
      <c r="BP857" s="130" cm="1">
        <f t="array" ref="BP857">MIN(IF(BH857:BM857&lt;0, BH857:BM857))</f>
        <v>-7.6271186440677971E-2</v>
      </c>
      <c r="BQ857" s="12">
        <f t="shared" si="215"/>
        <v>0</v>
      </c>
      <c r="BR857" s="12">
        <f t="shared" si="216"/>
        <v>0</v>
      </c>
      <c r="BS857" s="12">
        <f t="shared" si="217"/>
        <v>1</v>
      </c>
      <c r="BT857" s="12"/>
      <c r="CA857" s="108"/>
    </row>
    <row r="858" spans="1:79" x14ac:dyDescent="0.35">
      <c r="A858" s="99">
        <v>44148</v>
      </c>
      <c r="B858" s="84" t="s">
        <v>17</v>
      </c>
      <c r="C858" s="7">
        <v>2321</v>
      </c>
      <c r="D858" s="7" t="s">
        <v>98</v>
      </c>
      <c r="E858" s="7">
        <v>228002</v>
      </c>
      <c r="F858" s="7" t="s">
        <v>21</v>
      </c>
      <c r="G858" s="7">
        <v>227900</v>
      </c>
      <c r="H858" s="7">
        <v>1</v>
      </c>
      <c r="I858" s="7" t="str">
        <f t="shared" si="218"/>
        <v>Matches old PSSE info</v>
      </c>
      <c r="J858" s="7"/>
      <c r="K858" s="11"/>
      <c r="L858" s="7">
        <v>653</v>
      </c>
      <c r="M858" s="7">
        <v>808</v>
      </c>
      <c r="N858" s="7">
        <v>900</v>
      </c>
      <c r="O858" s="7">
        <v>752</v>
      </c>
      <c r="P858" s="7">
        <v>889</v>
      </c>
      <c r="Q858" s="7">
        <v>933</v>
      </c>
      <c r="R858" s="1"/>
      <c r="S858" s="7">
        <v>653</v>
      </c>
      <c r="T858" s="5">
        <v>799</v>
      </c>
      <c r="U858" s="7">
        <v>900</v>
      </c>
      <c r="V858" s="5">
        <v>748</v>
      </c>
      <c r="W858" s="7">
        <v>889</v>
      </c>
      <c r="X858" s="49">
        <v>933</v>
      </c>
      <c r="Y858" s="56">
        <f t="shared" si="219"/>
        <v>0</v>
      </c>
      <c r="Z858" s="7">
        <f t="shared" si="220"/>
        <v>-9</v>
      </c>
      <c r="AA858" s="7">
        <f t="shared" si="221"/>
        <v>0</v>
      </c>
      <c r="AB858" s="7">
        <f t="shared" si="222"/>
        <v>-4</v>
      </c>
      <c r="AC858" s="7">
        <f t="shared" si="223"/>
        <v>0</v>
      </c>
      <c r="AD858" s="7">
        <f t="shared" si="224"/>
        <v>0</v>
      </c>
      <c r="AE858" s="86"/>
      <c r="AF858" s="86"/>
      <c r="AG858" s="86"/>
      <c r="AH858" s="86"/>
      <c r="AI858" s="86" t="b">
        <f t="shared" si="225"/>
        <v>1</v>
      </c>
      <c r="AJ858" s="86" t="b">
        <f t="shared" si="226"/>
        <v>1</v>
      </c>
      <c r="AK858" s="86" t="b">
        <f t="shared" si="227"/>
        <v>0</v>
      </c>
      <c r="AM858" s="12" t="str">
        <f t="shared" si="190"/>
        <v>no change</v>
      </c>
      <c r="AN858" s="12" t="str">
        <f t="shared" si="191"/>
        <v>blank</v>
      </c>
      <c r="AO858" s="12" t="str">
        <f t="shared" si="192"/>
        <v>increase or decrease</v>
      </c>
      <c r="AP858" s="12" t="str">
        <f t="shared" si="193"/>
        <v>decrease</v>
      </c>
      <c r="AQ858" s="12" t="str">
        <f t="shared" si="194"/>
        <v>no change</v>
      </c>
      <c r="AR858" s="12" t="str">
        <f t="shared" si="195"/>
        <v>blank</v>
      </c>
      <c r="AS858" s="12" t="str">
        <f t="shared" si="196"/>
        <v>increase or decrease</v>
      </c>
      <c r="AT858" s="12" t="str">
        <f t="shared" si="197"/>
        <v>decrease</v>
      </c>
      <c r="AU858" s="12" t="str">
        <f t="shared" si="198"/>
        <v>no change</v>
      </c>
      <c r="AV858" s="12" t="str">
        <f t="shared" si="199"/>
        <v>blank</v>
      </c>
      <c r="AW858" s="12" t="str">
        <f t="shared" si="200"/>
        <v>no change</v>
      </c>
      <c r="AX858" s="12" t="str">
        <f t="shared" si="201"/>
        <v>blank</v>
      </c>
      <c r="AY858" s="103"/>
      <c r="AZ858" s="103" t="str">
        <f t="shared" si="202"/>
        <v xml:space="preserve"> </v>
      </c>
      <c r="BA858" s="103" t="str">
        <f t="shared" si="203"/>
        <v xml:space="preserve"> </v>
      </c>
      <c r="BB858" s="103" t="str">
        <f t="shared" si="204"/>
        <v>decrease</v>
      </c>
      <c r="BC858" s="12" t="str">
        <f t="shared" si="205"/>
        <v xml:space="preserve"> </v>
      </c>
      <c r="BD858" s="12" t="str">
        <f t="shared" si="206"/>
        <v>decrease</v>
      </c>
      <c r="BE858" s="12" t="str">
        <f t="shared" si="207"/>
        <v xml:space="preserve"> </v>
      </c>
      <c r="BH858" s="110">
        <f t="shared" si="208"/>
        <v>0</v>
      </c>
      <c r="BI858" s="110">
        <f t="shared" si="209"/>
        <v>-1.1138613861386138E-2</v>
      </c>
      <c r="BJ858" s="110">
        <f t="shared" si="210"/>
        <v>0</v>
      </c>
      <c r="BK858" s="110">
        <f t="shared" si="211"/>
        <v>-5.3191489361702126E-3</v>
      </c>
      <c r="BL858" s="110">
        <f t="shared" si="212"/>
        <v>0</v>
      </c>
      <c r="BM858" s="110">
        <f t="shared" si="213"/>
        <v>0</v>
      </c>
      <c r="BN858" s="103"/>
      <c r="BO858" s="130">
        <f t="shared" si="214"/>
        <v>-1.1138613861386138E-2</v>
      </c>
      <c r="BP858" s="130" cm="1">
        <f t="array" ref="BP858">MIN(IF(BH858:BM858&lt;0, BH858:BM858))</f>
        <v>-1.1138613861386138E-2</v>
      </c>
      <c r="BQ858" s="12">
        <f t="shared" si="215"/>
        <v>0</v>
      </c>
      <c r="BR858" s="12">
        <f t="shared" si="216"/>
        <v>0</v>
      </c>
      <c r="BS858" s="12">
        <f t="shared" si="217"/>
        <v>1</v>
      </c>
      <c r="BT858" s="12"/>
      <c r="CA858" s="108"/>
    </row>
    <row r="859" spans="1:79" x14ac:dyDescent="0.35">
      <c r="A859" s="102">
        <v>44224</v>
      </c>
      <c r="B859" s="11" t="s">
        <v>17</v>
      </c>
      <c r="C859" s="7">
        <v>5021</v>
      </c>
      <c r="D859" s="61" t="s">
        <v>401</v>
      </c>
      <c r="E859" s="7">
        <v>200063</v>
      </c>
      <c r="F859" s="7" t="s">
        <v>402</v>
      </c>
      <c r="G859" s="7">
        <v>200014</v>
      </c>
      <c r="H859" s="7">
        <v>1</v>
      </c>
      <c r="I859" s="7" t="str">
        <f t="shared" si="218"/>
        <v>Matches old PSSE info</v>
      </c>
      <c r="J859" s="7"/>
      <c r="K859" s="11"/>
      <c r="L859" s="7">
        <v>2701</v>
      </c>
      <c r="M859" s="7">
        <v>3013</v>
      </c>
      <c r="N859" s="7">
        <v>3465</v>
      </c>
      <c r="O859" s="7">
        <v>2909</v>
      </c>
      <c r="P859" s="7">
        <v>3247</v>
      </c>
      <c r="Q859" s="7">
        <v>3734</v>
      </c>
      <c r="R859" s="1"/>
      <c r="S859" s="5">
        <v>2258</v>
      </c>
      <c r="T859" s="5">
        <v>2598</v>
      </c>
      <c r="U859" s="5">
        <v>2987</v>
      </c>
      <c r="V859" s="5">
        <v>2598</v>
      </c>
      <c r="W859" s="5">
        <v>2598</v>
      </c>
      <c r="X859" s="52">
        <v>2987</v>
      </c>
      <c r="Y859" s="56">
        <f t="shared" si="219"/>
        <v>-443</v>
      </c>
      <c r="Z859" s="7">
        <f t="shared" si="220"/>
        <v>-415</v>
      </c>
      <c r="AA859" s="7">
        <f t="shared" si="221"/>
        <v>-478</v>
      </c>
      <c r="AB859" s="7">
        <f t="shared" si="222"/>
        <v>-311</v>
      </c>
      <c r="AC859" s="7">
        <f t="shared" si="223"/>
        <v>-649</v>
      </c>
      <c r="AD859" s="7">
        <f t="shared" si="224"/>
        <v>-747</v>
      </c>
      <c r="AE859" s="86"/>
      <c r="AF859" s="86"/>
      <c r="AG859" s="86"/>
      <c r="AH859" s="86"/>
      <c r="AI859" s="86" t="b">
        <f t="shared" si="225"/>
        <v>1</v>
      </c>
      <c r="AJ859" s="86" t="b">
        <f t="shared" si="226"/>
        <v>1</v>
      </c>
      <c r="AK859" s="86" t="b">
        <f t="shared" si="227"/>
        <v>0</v>
      </c>
      <c r="AM859" s="12" t="str">
        <f t="shared" si="190"/>
        <v>increase or decrease</v>
      </c>
      <c r="AN859" s="12" t="str">
        <f t="shared" si="191"/>
        <v>decrease</v>
      </c>
      <c r="AO859" s="12" t="str">
        <f t="shared" si="192"/>
        <v>increase or decrease</v>
      </c>
      <c r="AP859" s="12" t="str">
        <f t="shared" si="193"/>
        <v>decrease</v>
      </c>
      <c r="AQ859" s="12" t="str">
        <f t="shared" si="194"/>
        <v>increase or decrease</v>
      </c>
      <c r="AR859" s="12" t="str">
        <f t="shared" si="195"/>
        <v>decrease</v>
      </c>
      <c r="AS859" s="12" t="str">
        <f t="shared" si="196"/>
        <v>increase or decrease</v>
      </c>
      <c r="AT859" s="12" t="str">
        <f t="shared" si="197"/>
        <v>decrease</v>
      </c>
      <c r="AU859" s="12" t="str">
        <f t="shared" si="198"/>
        <v>increase or decrease</v>
      </c>
      <c r="AV859" s="12" t="str">
        <f t="shared" si="199"/>
        <v>decrease</v>
      </c>
      <c r="AW859" s="12" t="str">
        <f t="shared" si="200"/>
        <v>increase or decrease</v>
      </c>
      <c r="AX859" s="12" t="str">
        <f t="shared" si="201"/>
        <v>decrease</v>
      </c>
      <c r="AY859" s="103"/>
      <c r="AZ859" s="103" t="str">
        <f t="shared" si="202"/>
        <v xml:space="preserve"> </v>
      </c>
      <c r="BA859" s="103" t="str">
        <f t="shared" si="203"/>
        <v xml:space="preserve"> </v>
      </c>
      <c r="BB859" s="103" t="str">
        <f t="shared" si="204"/>
        <v>decrease</v>
      </c>
      <c r="BC859" s="12" t="str">
        <f t="shared" si="205"/>
        <v xml:space="preserve"> </v>
      </c>
      <c r="BD859" s="12" t="str">
        <f t="shared" si="206"/>
        <v>decrease</v>
      </c>
      <c r="BE859" s="12" t="str">
        <f t="shared" si="207"/>
        <v xml:space="preserve"> </v>
      </c>
      <c r="BH859" s="110">
        <f t="shared" si="208"/>
        <v>-0.16401332839689003</v>
      </c>
      <c r="BI859" s="110">
        <f t="shared" si="209"/>
        <v>-0.13773647527381347</v>
      </c>
      <c r="BJ859" s="110">
        <f t="shared" si="210"/>
        <v>-0.13795093795093796</v>
      </c>
      <c r="BK859" s="110">
        <f t="shared" si="211"/>
        <v>-0.1069095909247164</v>
      </c>
      <c r="BL859" s="110">
        <f t="shared" si="212"/>
        <v>-0.19987680936248844</v>
      </c>
      <c r="BM859" s="110">
        <f t="shared" si="213"/>
        <v>-0.20005356186395287</v>
      </c>
      <c r="BN859" s="103"/>
      <c r="BO859" s="130">
        <f t="shared" si="214"/>
        <v>-0.20005356186395287</v>
      </c>
      <c r="BP859" s="130" cm="1">
        <f t="array" ref="BP859">MIN(IF(BH859:BM859&lt;0, BH859:BM859))</f>
        <v>-0.20005356186395287</v>
      </c>
      <c r="BQ859" s="12">
        <f t="shared" si="215"/>
        <v>1</v>
      </c>
      <c r="BR859" s="12">
        <f t="shared" si="216"/>
        <v>0</v>
      </c>
      <c r="BS859" s="12">
        <f t="shared" si="217"/>
        <v>0</v>
      </c>
      <c r="BT859" s="12"/>
      <c r="CA859" s="108"/>
    </row>
    <row r="860" spans="1:79" x14ac:dyDescent="0.35">
      <c r="A860" s="102">
        <v>44224</v>
      </c>
      <c r="B860" s="11" t="s">
        <v>17</v>
      </c>
      <c r="C860" s="7">
        <v>5039</v>
      </c>
      <c r="D860" s="61" t="s">
        <v>98</v>
      </c>
      <c r="E860" s="7">
        <v>200063</v>
      </c>
      <c r="F860" s="7" t="s">
        <v>95</v>
      </c>
      <c r="G860" s="7">
        <v>200012</v>
      </c>
      <c r="H860" s="7">
        <v>1</v>
      </c>
      <c r="I860" s="7" t="str">
        <f t="shared" si="218"/>
        <v>Matches old PSSE info</v>
      </c>
      <c r="J860" s="7"/>
      <c r="K860" s="11"/>
      <c r="L860" s="7">
        <v>2986</v>
      </c>
      <c r="M860" s="7">
        <v>3377</v>
      </c>
      <c r="N860" s="7">
        <v>3884</v>
      </c>
      <c r="O860" s="7">
        <v>3481</v>
      </c>
      <c r="P860" s="7">
        <v>3819</v>
      </c>
      <c r="Q860" s="7">
        <v>4392</v>
      </c>
      <c r="R860" s="1"/>
      <c r="S860" s="5">
        <v>2258</v>
      </c>
      <c r="T860" s="5">
        <v>2598</v>
      </c>
      <c r="U860" s="5">
        <v>2987</v>
      </c>
      <c r="V860" s="5">
        <v>2598</v>
      </c>
      <c r="W860" s="5">
        <v>2598</v>
      </c>
      <c r="X860" s="52">
        <v>2987</v>
      </c>
      <c r="Y860" s="56">
        <f t="shared" si="219"/>
        <v>-728</v>
      </c>
      <c r="Z860" s="7">
        <f t="shared" si="220"/>
        <v>-779</v>
      </c>
      <c r="AA860" s="7">
        <f t="shared" si="221"/>
        <v>-897</v>
      </c>
      <c r="AB860" s="7">
        <f t="shared" si="222"/>
        <v>-883</v>
      </c>
      <c r="AC860" s="7">
        <f t="shared" si="223"/>
        <v>-1221</v>
      </c>
      <c r="AD860" s="7">
        <f t="shared" si="224"/>
        <v>-1405</v>
      </c>
      <c r="AE860" s="86"/>
      <c r="AF860" s="86"/>
      <c r="AG860" s="86"/>
      <c r="AH860" s="86"/>
      <c r="AI860" s="86" t="b">
        <f t="shared" si="225"/>
        <v>1</v>
      </c>
      <c r="AJ860" s="86" t="b">
        <f t="shared" si="226"/>
        <v>1</v>
      </c>
      <c r="AK860" s="86" t="b">
        <f t="shared" si="227"/>
        <v>0</v>
      </c>
      <c r="AM860" s="12" t="str">
        <f t="shared" si="190"/>
        <v>increase or decrease</v>
      </c>
      <c r="AN860" s="12" t="str">
        <f t="shared" si="191"/>
        <v>decrease</v>
      </c>
      <c r="AO860" s="12" t="str">
        <f t="shared" si="192"/>
        <v>increase or decrease</v>
      </c>
      <c r="AP860" s="12" t="str">
        <f t="shared" si="193"/>
        <v>decrease</v>
      </c>
      <c r="AQ860" s="12" t="str">
        <f t="shared" si="194"/>
        <v>increase or decrease</v>
      </c>
      <c r="AR860" s="12" t="str">
        <f t="shared" si="195"/>
        <v>decrease</v>
      </c>
      <c r="AS860" s="12" t="str">
        <f t="shared" si="196"/>
        <v>increase or decrease</v>
      </c>
      <c r="AT860" s="12" t="str">
        <f t="shared" si="197"/>
        <v>decrease</v>
      </c>
      <c r="AU860" s="12" t="str">
        <f t="shared" si="198"/>
        <v>increase or decrease</v>
      </c>
      <c r="AV860" s="12" t="str">
        <f t="shared" si="199"/>
        <v>decrease</v>
      </c>
      <c r="AW860" s="12" t="str">
        <f t="shared" si="200"/>
        <v>increase or decrease</v>
      </c>
      <c r="AX860" s="12" t="str">
        <f t="shared" si="201"/>
        <v>decrease</v>
      </c>
      <c r="AY860" s="103"/>
      <c r="AZ860" s="103" t="str">
        <f t="shared" si="202"/>
        <v xml:space="preserve"> </v>
      </c>
      <c r="BA860" s="103" t="str">
        <f t="shared" si="203"/>
        <v xml:space="preserve"> </v>
      </c>
      <c r="BB860" s="103" t="str">
        <f t="shared" si="204"/>
        <v>decrease</v>
      </c>
      <c r="BC860" s="12" t="str">
        <f t="shared" si="205"/>
        <v xml:space="preserve"> </v>
      </c>
      <c r="BD860" s="12" t="str">
        <f t="shared" si="206"/>
        <v>decrease</v>
      </c>
      <c r="BE860" s="12" t="str">
        <f t="shared" si="207"/>
        <v xml:space="preserve"> </v>
      </c>
      <c r="BH860" s="110">
        <f t="shared" si="208"/>
        <v>-0.24380442062960483</v>
      </c>
      <c r="BI860" s="110">
        <f t="shared" si="209"/>
        <v>-0.23067811667160201</v>
      </c>
      <c r="BJ860" s="110">
        <f t="shared" si="210"/>
        <v>-0.23094747682801237</v>
      </c>
      <c r="BK860" s="110">
        <f t="shared" si="211"/>
        <v>-0.25366274059178395</v>
      </c>
      <c r="BL860" s="110">
        <f t="shared" si="212"/>
        <v>-0.3197172034564022</v>
      </c>
      <c r="BM860" s="110">
        <f t="shared" si="213"/>
        <v>-0.31989981785063754</v>
      </c>
      <c r="BN860" s="103"/>
      <c r="BO860" s="130">
        <f t="shared" si="214"/>
        <v>-0.31989981785063754</v>
      </c>
      <c r="BP860" s="130" cm="1">
        <f t="array" ref="BP860">MIN(IF(BH860:BM860&lt;0, BH860:BM860))</f>
        <v>-0.31989981785063754</v>
      </c>
      <c r="BQ860" s="12">
        <f t="shared" si="215"/>
        <v>1</v>
      </c>
      <c r="BR860" s="12">
        <f t="shared" si="216"/>
        <v>0</v>
      </c>
      <c r="BS860" s="12">
        <f t="shared" si="217"/>
        <v>0</v>
      </c>
      <c r="BT860" s="12"/>
      <c r="CA860" s="108"/>
    </row>
    <row r="861" spans="1:79" x14ac:dyDescent="0.35">
      <c r="A861" s="101">
        <v>44200</v>
      </c>
      <c r="B861" s="11" t="s">
        <v>17</v>
      </c>
      <c r="C861" s="7" t="s">
        <v>207</v>
      </c>
      <c r="D861" s="7" t="s">
        <v>242</v>
      </c>
      <c r="E861" s="7">
        <v>228110</v>
      </c>
      <c r="F861" s="7" t="s">
        <v>243</v>
      </c>
      <c r="G861" s="7">
        <v>228111</v>
      </c>
      <c r="H861" s="7">
        <v>1</v>
      </c>
      <c r="I861" s="7" t="str">
        <f t="shared" si="218"/>
        <v>Matches old PSSE info</v>
      </c>
      <c r="J861" s="7"/>
      <c r="K861" s="11"/>
      <c r="L861" s="7">
        <v>198</v>
      </c>
      <c r="M861" s="7">
        <v>218</v>
      </c>
      <c r="N861" s="7">
        <v>238</v>
      </c>
      <c r="O861" s="7">
        <v>244</v>
      </c>
      <c r="P861" s="7">
        <v>280</v>
      </c>
      <c r="Q861" s="7">
        <v>305</v>
      </c>
      <c r="R861" s="1">
        <v>280</v>
      </c>
      <c r="S861" s="5">
        <v>150</v>
      </c>
      <c r="T861" s="7">
        <v>218</v>
      </c>
      <c r="U861" s="7">
        <v>238</v>
      </c>
      <c r="V861" s="5">
        <v>208</v>
      </c>
      <c r="W861" s="7">
        <v>280</v>
      </c>
      <c r="X861" s="49">
        <v>305</v>
      </c>
      <c r="Y861" s="56">
        <f t="shared" si="219"/>
        <v>-48</v>
      </c>
      <c r="Z861" s="7">
        <f t="shared" si="220"/>
        <v>0</v>
      </c>
      <c r="AA861" s="7">
        <f t="shared" si="221"/>
        <v>0</v>
      </c>
      <c r="AB861" s="7">
        <f t="shared" si="222"/>
        <v>-36</v>
      </c>
      <c r="AC861" s="7">
        <f t="shared" si="223"/>
        <v>0</v>
      </c>
      <c r="AD861" s="7">
        <f t="shared" si="224"/>
        <v>0</v>
      </c>
      <c r="AE861" s="86"/>
      <c r="AF861" s="86"/>
      <c r="AG861" s="86"/>
      <c r="AH861" s="86"/>
      <c r="AI861" s="86" t="b">
        <f t="shared" si="225"/>
        <v>1</v>
      </c>
      <c r="AJ861" s="86" t="b">
        <f t="shared" si="226"/>
        <v>1</v>
      </c>
      <c r="AK861" s="86" t="b">
        <f t="shared" si="227"/>
        <v>0</v>
      </c>
      <c r="AM861" s="12" t="str">
        <f t="shared" si="190"/>
        <v>increase or decrease</v>
      </c>
      <c r="AN861" s="12" t="str">
        <f t="shared" si="191"/>
        <v>decrease</v>
      </c>
      <c r="AO861" s="12" t="str">
        <f t="shared" si="192"/>
        <v>no change</v>
      </c>
      <c r="AP861" s="12" t="str">
        <f t="shared" si="193"/>
        <v>blank</v>
      </c>
      <c r="AQ861" s="12" t="str">
        <f t="shared" si="194"/>
        <v>no change</v>
      </c>
      <c r="AR861" s="12" t="str">
        <f t="shared" si="195"/>
        <v>blank</v>
      </c>
      <c r="AS861" s="12" t="str">
        <f t="shared" si="196"/>
        <v>increase or decrease</v>
      </c>
      <c r="AT861" s="12" t="str">
        <f t="shared" si="197"/>
        <v>decrease</v>
      </c>
      <c r="AU861" s="12" t="str">
        <f t="shared" si="198"/>
        <v>no change</v>
      </c>
      <c r="AV861" s="12" t="str">
        <f t="shared" si="199"/>
        <v>blank</v>
      </c>
      <c r="AW861" s="12" t="str">
        <f t="shared" si="200"/>
        <v>no change</v>
      </c>
      <c r="AX861" s="12" t="str">
        <f t="shared" si="201"/>
        <v>blank</v>
      </c>
      <c r="AY861" s="103"/>
      <c r="AZ861" s="103" t="str">
        <f t="shared" si="202"/>
        <v xml:space="preserve"> </v>
      </c>
      <c r="BA861" s="103" t="str">
        <f t="shared" si="203"/>
        <v xml:space="preserve"> </v>
      </c>
      <c r="BB861" s="103" t="str">
        <f t="shared" si="204"/>
        <v>decrease</v>
      </c>
      <c r="BC861" s="12" t="str">
        <f t="shared" si="205"/>
        <v xml:space="preserve"> </v>
      </c>
      <c r="BD861" s="12" t="str">
        <f t="shared" si="206"/>
        <v>decrease</v>
      </c>
      <c r="BE861" s="12" t="str">
        <f t="shared" si="207"/>
        <v xml:space="preserve"> </v>
      </c>
      <c r="BH861" s="110">
        <f t="shared" si="208"/>
        <v>-0.24242424242424243</v>
      </c>
      <c r="BI861" s="110">
        <f t="shared" si="209"/>
        <v>0</v>
      </c>
      <c r="BJ861" s="110">
        <f t="shared" si="210"/>
        <v>0</v>
      </c>
      <c r="BK861" s="110">
        <f t="shared" si="211"/>
        <v>-0.14754098360655737</v>
      </c>
      <c r="BL861" s="110">
        <f t="shared" si="212"/>
        <v>0</v>
      </c>
      <c r="BM861" s="110">
        <f t="shared" si="213"/>
        <v>0</v>
      </c>
      <c r="BN861" s="103"/>
      <c r="BO861" s="130">
        <f t="shared" si="214"/>
        <v>-0.24242424242424243</v>
      </c>
      <c r="BP861" s="130" cm="1">
        <f t="array" ref="BP861">MIN(IF(BH861:BM861&lt;0, BH861:BM861))</f>
        <v>-0.24242424242424243</v>
      </c>
      <c r="BQ861" s="12">
        <f t="shared" si="215"/>
        <v>1</v>
      </c>
      <c r="BR861" s="12">
        <f t="shared" si="216"/>
        <v>0</v>
      </c>
      <c r="BS861" s="12">
        <f t="shared" si="217"/>
        <v>0</v>
      </c>
      <c r="BT861" s="12"/>
      <c r="CA861" s="108"/>
    </row>
    <row r="862" spans="1:79" x14ac:dyDescent="0.35">
      <c r="A862" s="101">
        <v>44200</v>
      </c>
      <c r="B862" s="11" t="s">
        <v>17</v>
      </c>
      <c r="C862" s="7" t="s">
        <v>208</v>
      </c>
      <c r="D862" s="7" t="s">
        <v>243</v>
      </c>
      <c r="E862" s="7">
        <v>228111</v>
      </c>
      <c r="F862" s="7" t="s">
        <v>244</v>
      </c>
      <c r="G862" s="7">
        <v>228107</v>
      </c>
      <c r="H862" s="7">
        <v>1</v>
      </c>
      <c r="I862" s="7" t="str">
        <f t="shared" si="218"/>
        <v>Matches old PSSE info</v>
      </c>
      <c r="J862" s="7"/>
      <c r="K862" s="11"/>
      <c r="L862" s="7">
        <v>245</v>
      </c>
      <c r="M862" s="7">
        <v>315</v>
      </c>
      <c r="N862" s="7">
        <v>362</v>
      </c>
      <c r="O862" s="7">
        <v>283</v>
      </c>
      <c r="P862" s="7">
        <v>355</v>
      </c>
      <c r="Q862" s="7">
        <v>408</v>
      </c>
      <c r="R862" s="1"/>
      <c r="S862" s="96">
        <v>246</v>
      </c>
      <c r="T862" s="7">
        <v>315</v>
      </c>
      <c r="U862" s="5">
        <v>337</v>
      </c>
      <c r="V862" s="7">
        <v>283</v>
      </c>
      <c r="W862" s="7">
        <v>355</v>
      </c>
      <c r="X862" s="52">
        <v>381</v>
      </c>
      <c r="Y862" s="56">
        <f t="shared" si="219"/>
        <v>1</v>
      </c>
      <c r="Z862" s="7">
        <f t="shared" si="220"/>
        <v>0</v>
      </c>
      <c r="AA862" s="7">
        <f t="shared" si="221"/>
        <v>-25</v>
      </c>
      <c r="AB862" s="7">
        <f t="shared" si="222"/>
        <v>0</v>
      </c>
      <c r="AC862" s="7">
        <f t="shared" si="223"/>
        <v>0</v>
      </c>
      <c r="AD862" s="7">
        <f t="shared" si="224"/>
        <v>-27</v>
      </c>
      <c r="AE862" s="86"/>
      <c r="AF862" s="86"/>
      <c r="AG862" s="86"/>
      <c r="AH862" s="86"/>
      <c r="AI862" s="86" t="b">
        <f t="shared" si="225"/>
        <v>1</v>
      </c>
      <c r="AJ862" s="86" t="b">
        <f t="shared" si="226"/>
        <v>1</v>
      </c>
      <c r="AK862" s="86" t="b">
        <f t="shared" si="227"/>
        <v>0</v>
      </c>
      <c r="AM862" s="12" t="str">
        <f t="shared" si="190"/>
        <v>increase or decrease</v>
      </c>
      <c r="AN862" s="12" t="str">
        <f t="shared" si="191"/>
        <v>increase</v>
      </c>
      <c r="AO862" s="12" t="str">
        <f t="shared" si="192"/>
        <v>no change</v>
      </c>
      <c r="AP862" s="12" t="str">
        <f t="shared" si="193"/>
        <v>blank</v>
      </c>
      <c r="AQ862" s="12" t="str">
        <f t="shared" si="194"/>
        <v>increase or decrease</v>
      </c>
      <c r="AR862" s="12" t="str">
        <f t="shared" si="195"/>
        <v>decrease</v>
      </c>
      <c r="AS862" s="12" t="str">
        <f t="shared" si="196"/>
        <v>no change</v>
      </c>
      <c r="AT862" s="12" t="str">
        <f t="shared" si="197"/>
        <v>blank</v>
      </c>
      <c r="AU862" s="12" t="str">
        <f t="shared" si="198"/>
        <v>no change</v>
      </c>
      <c r="AV862" s="12" t="str">
        <f t="shared" si="199"/>
        <v>blank</v>
      </c>
      <c r="AW862" s="12" t="str">
        <f t="shared" si="200"/>
        <v>increase or decrease</v>
      </c>
      <c r="AX862" s="12" t="str">
        <f t="shared" si="201"/>
        <v>decrease</v>
      </c>
      <c r="AY862" s="103"/>
      <c r="AZ862" s="103" t="str">
        <f t="shared" si="202"/>
        <v xml:space="preserve"> </v>
      </c>
      <c r="BA862" s="103" t="str">
        <f t="shared" si="203"/>
        <v>increase</v>
      </c>
      <c r="BB862" s="103" t="str">
        <f t="shared" si="204"/>
        <v>decrease</v>
      </c>
      <c r="BC862" s="12" t="str">
        <f t="shared" si="205"/>
        <v xml:space="preserve"> </v>
      </c>
      <c r="BD862" s="12" t="str">
        <f t="shared" si="206"/>
        <v xml:space="preserve"> </v>
      </c>
      <c r="BE862" s="12" t="str">
        <f t="shared" si="207"/>
        <v>both</v>
      </c>
      <c r="BH862" s="110">
        <f t="shared" si="208"/>
        <v>4.0816326530612249E-3</v>
      </c>
      <c r="BI862" s="110">
        <f t="shared" si="209"/>
        <v>0</v>
      </c>
      <c r="BJ862" s="110">
        <f t="shared" si="210"/>
        <v>-6.9060773480662987E-2</v>
      </c>
      <c r="BK862" s="110">
        <f t="shared" si="211"/>
        <v>0</v>
      </c>
      <c r="BL862" s="110">
        <f t="shared" si="212"/>
        <v>0</v>
      </c>
      <c r="BM862" s="110">
        <f t="shared" si="213"/>
        <v>-6.6176470588235295E-2</v>
      </c>
      <c r="BN862" s="103"/>
      <c r="BO862" s="130">
        <f t="shared" si="214"/>
        <v>-6.9060773480662987E-2</v>
      </c>
      <c r="BP862" s="130" cm="1">
        <f t="array" ref="BP862">MIN(IF(BH862:BM862&lt;0, BH862:BM862))</f>
        <v>-6.9060773480662987E-2</v>
      </c>
      <c r="BQ862" s="12">
        <f t="shared" si="215"/>
        <v>0</v>
      </c>
      <c r="BR862" s="12">
        <f t="shared" si="216"/>
        <v>0</v>
      </c>
      <c r="BS862" s="12">
        <f t="shared" si="217"/>
        <v>1</v>
      </c>
      <c r="BT862" s="12"/>
      <c r="CA862" s="108"/>
    </row>
    <row r="863" spans="1:79" x14ac:dyDescent="0.35">
      <c r="A863" s="102">
        <v>44249</v>
      </c>
      <c r="B863" s="11" t="s">
        <v>17</v>
      </c>
      <c r="C863" s="7" t="s">
        <v>34</v>
      </c>
      <c r="D863" s="7" t="s">
        <v>18</v>
      </c>
      <c r="E863" s="7">
        <v>228110</v>
      </c>
      <c r="F863" s="7" t="s">
        <v>35</v>
      </c>
      <c r="G863" s="7">
        <v>227905</v>
      </c>
      <c r="H863" s="7">
        <v>1</v>
      </c>
      <c r="I863" s="7" t="str">
        <f t="shared" si="218"/>
        <v>Matches old PSSE info</v>
      </c>
      <c r="J863" s="7"/>
      <c r="K863" s="11"/>
      <c r="L863" s="7">
        <v>218</v>
      </c>
      <c r="M863" s="7">
        <v>306</v>
      </c>
      <c r="N863" s="7">
        <v>352</v>
      </c>
      <c r="O863" s="7">
        <v>280</v>
      </c>
      <c r="P863" s="7">
        <v>348</v>
      </c>
      <c r="Q863" s="7">
        <v>400</v>
      </c>
      <c r="R863" s="1"/>
      <c r="S863" s="96">
        <v>238</v>
      </c>
      <c r="T863" s="96">
        <v>307</v>
      </c>
      <c r="U863" s="5">
        <v>329</v>
      </c>
      <c r="V863" s="5">
        <v>277</v>
      </c>
      <c r="W863" s="96">
        <v>349</v>
      </c>
      <c r="X863" s="52">
        <v>376</v>
      </c>
      <c r="Y863" s="56">
        <f t="shared" si="219"/>
        <v>20</v>
      </c>
      <c r="Z863" s="7">
        <f t="shared" si="220"/>
        <v>1</v>
      </c>
      <c r="AA863" s="7">
        <f t="shared" si="221"/>
        <v>-23</v>
      </c>
      <c r="AB863" s="7">
        <f t="shared" si="222"/>
        <v>-3</v>
      </c>
      <c r="AC863" s="7">
        <f t="shared" si="223"/>
        <v>1</v>
      </c>
      <c r="AD863" s="7">
        <f t="shared" si="224"/>
        <v>-24</v>
      </c>
      <c r="AE863" s="86"/>
      <c r="AF863" s="86"/>
      <c r="AG863" s="86"/>
      <c r="AH863" s="86"/>
      <c r="AI863" s="86" t="b">
        <f t="shared" si="225"/>
        <v>1</v>
      </c>
      <c r="AJ863" s="86" t="b">
        <f t="shared" si="226"/>
        <v>1</v>
      </c>
      <c r="AK863" s="86" t="b">
        <f t="shared" si="227"/>
        <v>0</v>
      </c>
      <c r="AM863" s="12" t="str">
        <f t="shared" si="190"/>
        <v>increase or decrease</v>
      </c>
      <c r="AN863" s="12" t="str">
        <f t="shared" si="191"/>
        <v>increase</v>
      </c>
      <c r="AO863" s="12" t="str">
        <f t="shared" si="192"/>
        <v>increase or decrease</v>
      </c>
      <c r="AP863" s="12" t="str">
        <f t="shared" si="193"/>
        <v>increase</v>
      </c>
      <c r="AQ863" s="12" t="str">
        <f t="shared" si="194"/>
        <v>increase or decrease</v>
      </c>
      <c r="AR863" s="12" t="str">
        <f t="shared" si="195"/>
        <v>decrease</v>
      </c>
      <c r="AS863" s="12" t="str">
        <f t="shared" si="196"/>
        <v>increase or decrease</v>
      </c>
      <c r="AT863" s="12" t="str">
        <f t="shared" si="197"/>
        <v>decrease</v>
      </c>
      <c r="AU863" s="12" t="str">
        <f t="shared" si="198"/>
        <v>increase or decrease</v>
      </c>
      <c r="AV863" s="12" t="str">
        <f t="shared" si="199"/>
        <v>increase</v>
      </c>
      <c r="AW863" s="12" t="str">
        <f t="shared" si="200"/>
        <v>increase or decrease</v>
      </c>
      <c r="AX863" s="12" t="str">
        <f t="shared" si="201"/>
        <v>decrease</v>
      </c>
      <c r="AY863" s="103"/>
      <c r="AZ863" s="103" t="str">
        <f t="shared" si="202"/>
        <v xml:space="preserve"> </v>
      </c>
      <c r="BA863" s="103" t="str">
        <f t="shared" si="203"/>
        <v>increase</v>
      </c>
      <c r="BB863" s="103" t="str">
        <f t="shared" si="204"/>
        <v>decrease</v>
      </c>
      <c r="BC863" s="12" t="str">
        <f t="shared" si="205"/>
        <v xml:space="preserve"> </v>
      </c>
      <c r="BD863" s="12" t="str">
        <f t="shared" si="206"/>
        <v xml:space="preserve"> </v>
      </c>
      <c r="BE863" s="12" t="str">
        <f t="shared" si="207"/>
        <v>both</v>
      </c>
      <c r="BH863" s="110">
        <f t="shared" si="208"/>
        <v>9.1743119266055051E-2</v>
      </c>
      <c r="BI863" s="110">
        <f t="shared" si="209"/>
        <v>3.2679738562091504E-3</v>
      </c>
      <c r="BJ863" s="110">
        <f t="shared" si="210"/>
        <v>-6.5340909090909088E-2</v>
      </c>
      <c r="BK863" s="110">
        <f t="shared" si="211"/>
        <v>-1.0714285714285714E-2</v>
      </c>
      <c r="BL863" s="110">
        <f t="shared" si="212"/>
        <v>2.8735632183908046E-3</v>
      </c>
      <c r="BM863" s="110">
        <f t="shared" si="213"/>
        <v>-0.06</v>
      </c>
      <c r="BN863" s="103"/>
      <c r="BO863" s="130">
        <f t="shared" si="214"/>
        <v>9.1743119266055051E-2</v>
      </c>
      <c r="BP863" s="130" cm="1">
        <f t="array" ref="BP863">MIN(IF(BH863:BM863&lt;0, BH863:BM863))</f>
        <v>-6.5340909090909088E-2</v>
      </c>
      <c r="BQ863" s="12">
        <f t="shared" si="215"/>
        <v>0</v>
      </c>
      <c r="BR863" s="12">
        <f t="shared" si="216"/>
        <v>0</v>
      </c>
      <c r="BS863" s="12">
        <f t="shared" si="217"/>
        <v>1</v>
      </c>
      <c r="BT863" s="12"/>
      <c r="CA863" s="108"/>
    </row>
    <row r="864" spans="1:79" x14ac:dyDescent="0.35">
      <c r="A864" s="99">
        <v>44148</v>
      </c>
      <c r="B864" s="84" t="s">
        <v>17</v>
      </c>
      <c r="C864" s="7" t="s">
        <v>165</v>
      </c>
      <c r="D864" s="7" t="s">
        <v>166</v>
      </c>
      <c r="E864" s="7">
        <v>227905</v>
      </c>
      <c r="F864" s="7" t="s">
        <v>167</v>
      </c>
      <c r="G864" s="7">
        <v>227903</v>
      </c>
      <c r="H864" s="7">
        <v>1</v>
      </c>
      <c r="I864" s="7" t="str">
        <f t="shared" si="218"/>
        <v>Matches old PSSE info</v>
      </c>
      <c r="J864" s="7"/>
      <c r="K864" s="11"/>
      <c r="L864" s="7">
        <v>218</v>
      </c>
      <c r="M864" s="7">
        <v>306</v>
      </c>
      <c r="N864" s="7">
        <v>352</v>
      </c>
      <c r="O864" s="7">
        <v>280</v>
      </c>
      <c r="P864" s="7">
        <v>348</v>
      </c>
      <c r="Q864" s="7">
        <v>400</v>
      </c>
      <c r="R864" s="1"/>
      <c r="S864" s="96">
        <v>237</v>
      </c>
      <c r="T864" s="7">
        <v>306</v>
      </c>
      <c r="U864" s="5">
        <v>328</v>
      </c>
      <c r="V864" s="5">
        <v>276</v>
      </c>
      <c r="W864" s="7">
        <v>348</v>
      </c>
      <c r="X864" s="52">
        <v>374</v>
      </c>
      <c r="Y864" s="56">
        <f t="shared" si="219"/>
        <v>19</v>
      </c>
      <c r="Z864" s="7">
        <f t="shared" si="220"/>
        <v>0</v>
      </c>
      <c r="AA864" s="7">
        <f t="shared" si="221"/>
        <v>-24</v>
      </c>
      <c r="AB864" s="7">
        <f t="shared" si="222"/>
        <v>-4</v>
      </c>
      <c r="AC864" s="7">
        <f t="shared" si="223"/>
        <v>0</v>
      </c>
      <c r="AD864" s="7">
        <f t="shared" si="224"/>
        <v>-26</v>
      </c>
      <c r="AE864" s="86"/>
      <c r="AF864" s="86"/>
      <c r="AG864" s="86"/>
      <c r="AH864" s="86"/>
      <c r="AI864" s="86" t="b">
        <f t="shared" si="225"/>
        <v>1</v>
      </c>
      <c r="AJ864" s="86" t="b">
        <f t="shared" si="226"/>
        <v>1</v>
      </c>
      <c r="AK864" s="86" t="b">
        <f t="shared" si="227"/>
        <v>0</v>
      </c>
      <c r="AM864" s="12" t="str">
        <f t="shared" si="190"/>
        <v>increase or decrease</v>
      </c>
      <c r="AN864" s="12" t="str">
        <f t="shared" si="191"/>
        <v>increase</v>
      </c>
      <c r="AO864" s="12" t="str">
        <f t="shared" si="192"/>
        <v>no change</v>
      </c>
      <c r="AP864" s="12" t="str">
        <f t="shared" si="193"/>
        <v>blank</v>
      </c>
      <c r="AQ864" s="12" t="str">
        <f t="shared" si="194"/>
        <v>increase or decrease</v>
      </c>
      <c r="AR864" s="12" t="str">
        <f t="shared" si="195"/>
        <v>decrease</v>
      </c>
      <c r="AS864" s="12" t="str">
        <f t="shared" si="196"/>
        <v>increase or decrease</v>
      </c>
      <c r="AT864" s="12" t="str">
        <f t="shared" si="197"/>
        <v>decrease</v>
      </c>
      <c r="AU864" s="12" t="str">
        <f t="shared" si="198"/>
        <v>no change</v>
      </c>
      <c r="AV864" s="12" t="str">
        <f t="shared" si="199"/>
        <v>blank</v>
      </c>
      <c r="AW864" s="12" t="str">
        <f t="shared" si="200"/>
        <v>increase or decrease</v>
      </c>
      <c r="AX864" s="12" t="str">
        <f t="shared" si="201"/>
        <v>decrease</v>
      </c>
      <c r="AY864" s="103"/>
      <c r="AZ864" s="103" t="str">
        <f t="shared" si="202"/>
        <v xml:space="preserve"> </v>
      </c>
      <c r="BA864" s="103" t="str">
        <f t="shared" si="203"/>
        <v>increase</v>
      </c>
      <c r="BB864" s="103" t="str">
        <f t="shared" si="204"/>
        <v>decrease</v>
      </c>
      <c r="BC864" s="12" t="str">
        <f t="shared" si="205"/>
        <v xml:space="preserve"> </v>
      </c>
      <c r="BD864" s="12" t="str">
        <f t="shared" si="206"/>
        <v xml:space="preserve"> </v>
      </c>
      <c r="BE864" s="12" t="str">
        <f t="shared" si="207"/>
        <v>both</v>
      </c>
      <c r="BH864" s="110">
        <f t="shared" si="208"/>
        <v>8.7155963302752298E-2</v>
      </c>
      <c r="BI864" s="110">
        <f t="shared" si="209"/>
        <v>0</v>
      </c>
      <c r="BJ864" s="110">
        <f t="shared" si="210"/>
        <v>-6.8181818181818177E-2</v>
      </c>
      <c r="BK864" s="110">
        <f t="shared" si="211"/>
        <v>-1.4285714285714285E-2</v>
      </c>
      <c r="BL864" s="110">
        <f t="shared" si="212"/>
        <v>0</v>
      </c>
      <c r="BM864" s="110">
        <f t="shared" si="213"/>
        <v>-6.5000000000000002E-2</v>
      </c>
      <c r="BN864" s="103"/>
      <c r="BO864" s="130">
        <f t="shared" si="214"/>
        <v>8.7155963302752298E-2</v>
      </c>
      <c r="BP864" s="130" cm="1">
        <f t="array" ref="BP864">MIN(IF(BH864:BM864&lt;0, BH864:BM864))</f>
        <v>-6.8181818181818177E-2</v>
      </c>
      <c r="BQ864" s="12">
        <f t="shared" si="215"/>
        <v>0</v>
      </c>
      <c r="BR864" s="12">
        <f t="shared" si="216"/>
        <v>0</v>
      </c>
      <c r="BS864" s="12">
        <f t="shared" si="217"/>
        <v>1</v>
      </c>
      <c r="BT864" s="12"/>
      <c r="CA864" s="108"/>
    </row>
    <row r="865" spans="1:79" x14ac:dyDescent="0.35">
      <c r="A865" s="101">
        <v>44200</v>
      </c>
      <c r="B865" s="11" t="s">
        <v>17</v>
      </c>
      <c r="C865" s="7" t="s">
        <v>209</v>
      </c>
      <c r="D865" s="7" t="s">
        <v>242</v>
      </c>
      <c r="E865" s="7">
        <v>228110</v>
      </c>
      <c r="F865" s="7" t="s">
        <v>245</v>
      </c>
      <c r="G865" s="7">
        <v>227906</v>
      </c>
      <c r="H865" s="7">
        <v>1</v>
      </c>
      <c r="I865" s="7" t="str">
        <f t="shared" si="218"/>
        <v>Matches old PSSE info</v>
      </c>
      <c r="J865" s="7"/>
      <c r="K865" s="11"/>
      <c r="L865" s="7">
        <v>218</v>
      </c>
      <c r="M865" s="7">
        <v>306</v>
      </c>
      <c r="N865" s="7">
        <v>352</v>
      </c>
      <c r="O865" s="7">
        <v>280</v>
      </c>
      <c r="P865" s="7">
        <v>348</v>
      </c>
      <c r="Q865" s="7">
        <v>400</v>
      </c>
      <c r="R865" s="1"/>
      <c r="S865" s="96">
        <v>237</v>
      </c>
      <c r="T865" s="7">
        <v>306</v>
      </c>
      <c r="U865" s="5">
        <v>328</v>
      </c>
      <c r="V865" s="5">
        <v>276</v>
      </c>
      <c r="W865" s="7">
        <v>348</v>
      </c>
      <c r="X865" s="52">
        <v>374</v>
      </c>
      <c r="Y865" s="56">
        <f t="shared" si="219"/>
        <v>19</v>
      </c>
      <c r="Z865" s="7">
        <f t="shared" si="220"/>
        <v>0</v>
      </c>
      <c r="AA865" s="7">
        <f t="shared" si="221"/>
        <v>-24</v>
      </c>
      <c r="AB865" s="7">
        <f t="shared" si="222"/>
        <v>-4</v>
      </c>
      <c r="AC865" s="7">
        <f t="shared" si="223"/>
        <v>0</v>
      </c>
      <c r="AD865" s="7">
        <f t="shared" si="224"/>
        <v>-26</v>
      </c>
      <c r="AE865" s="86"/>
      <c r="AF865" s="86"/>
      <c r="AG865" s="86"/>
      <c r="AH865" s="86"/>
      <c r="AI865" s="86" t="b">
        <f t="shared" si="225"/>
        <v>1</v>
      </c>
      <c r="AJ865" s="86" t="b">
        <f t="shared" si="226"/>
        <v>1</v>
      </c>
      <c r="AK865" s="86" t="b">
        <f t="shared" si="227"/>
        <v>0</v>
      </c>
      <c r="AM865" s="12" t="str">
        <f t="shared" si="190"/>
        <v>increase or decrease</v>
      </c>
      <c r="AN865" s="12" t="str">
        <f t="shared" si="191"/>
        <v>increase</v>
      </c>
      <c r="AO865" s="12" t="str">
        <f t="shared" si="192"/>
        <v>no change</v>
      </c>
      <c r="AP865" s="12" t="str">
        <f t="shared" si="193"/>
        <v>blank</v>
      </c>
      <c r="AQ865" s="12" t="str">
        <f t="shared" si="194"/>
        <v>increase or decrease</v>
      </c>
      <c r="AR865" s="12" t="str">
        <f t="shared" si="195"/>
        <v>decrease</v>
      </c>
      <c r="AS865" s="12" t="str">
        <f t="shared" si="196"/>
        <v>increase or decrease</v>
      </c>
      <c r="AT865" s="12" t="str">
        <f t="shared" si="197"/>
        <v>decrease</v>
      </c>
      <c r="AU865" s="12" t="str">
        <f t="shared" si="198"/>
        <v>no change</v>
      </c>
      <c r="AV865" s="12" t="str">
        <f t="shared" si="199"/>
        <v>blank</v>
      </c>
      <c r="AW865" s="12" t="str">
        <f t="shared" si="200"/>
        <v>increase or decrease</v>
      </c>
      <c r="AX865" s="12" t="str">
        <f t="shared" si="201"/>
        <v>decrease</v>
      </c>
      <c r="AY865" s="103"/>
      <c r="AZ865" s="103" t="str">
        <f t="shared" si="202"/>
        <v xml:space="preserve"> </v>
      </c>
      <c r="BA865" s="103" t="str">
        <f t="shared" si="203"/>
        <v>increase</v>
      </c>
      <c r="BB865" s="103" t="str">
        <f t="shared" si="204"/>
        <v>decrease</v>
      </c>
      <c r="BC865" s="12" t="str">
        <f t="shared" si="205"/>
        <v xml:space="preserve"> </v>
      </c>
      <c r="BD865" s="12" t="str">
        <f t="shared" si="206"/>
        <v xml:space="preserve"> </v>
      </c>
      <c r="BE865" s="12" t="str">
        <f t="shared" si="207"/>
        <v>both</v>
      </c>
      <c r="BH865" s="110">
        <f t="shared" si="208"/>
        <v>8.7155963302752298E-2</v>
      </c>
      <c r="BI865" s="110">
        <f t="shared" si="209"/>
        <v>0</v>
      </c>
      <c r="BJ865" s="110">
        <f t="shared" si="210"/>
        <v>-6.8181818181818177E-2</v>
      </c>
      <c r="BK865" s="110">
        <f t="shared" si="211"/>
        <v>-1.4285714285714285E-2</v>
      </c>
      <c r="BL865" s="110">
        <f t="shared" si="212"/>
        <v>0</v>
      </c>
      <c r="BM865" s="110">
        <f t="shared" si="213"/>
        <v>-6.5000000000000002E-2</v>
      </c>
      <c r="BN865" s="103"/>
      <c r="BO865" s="130">
        <f t="shared" si="214"/>
        <v>8.7155963302752298E-2</v>
      </c>
      <c r="BP865" s="130" cm="1">
        <f t="array" ref="BP865">MIN(IF(BH865:BM865&lt;0, BH865:BM865))</f>
        <v>-6.8181818181818177E-2</v>
      </c>
      <c r="BQ865" s="12">
        <f t="shared" si="215"/>
        <v>0</v>
      </c>
      <c r="BR865" s="12">
        <f t="shared" si="216"/>
        <v>0</v>
      </c>
      <c r="BS865" s="12">
        <f t="shared" si="217"/>
        <v>1</v>
      </c>
      <c r="BT865" s="12"/>
      <c r="CA865" s="108"/>
    </row>
    <row r="866" spans="1:79" x14ac:dyDescent="0.35">
      <c r="A866" s="101">
        <v>44200</v>
      </c>
      <c r="B866" s="11" t="s">
        <v>17</v>
      </c>
      <c r="C866" s="7" t="s">
        <v>210</v>
      </c>
      <c r="D866" s="7" t="s">
        <v>245</v>
      </c>
      <c r="E866" s="7">
        <v>227906</v>
      </c>
      <c r="F866" s="7" t="s">
        <v>246</v>
      </c>
      <c r="G866" s="7">
        <v>227904</v>
      </c>
      <c r="H866" s="7">
        <v>1</v>
      </c>
      <c r="I866" s="7" t="str">
        <f t="shared" si="218"/>
        <v>Matches old PSSE info</v>
      </c>
      <c r="J866" s="7"/>
      <c r="K866" s="11"/>
      <c r="L866" s="7">
        <v>218</v>
      </c>
      <c r="M866" s="7">
        <v>306</v>
      </c>
      <c r="N866" s="7">
        <v>352</v>
      </c>
      <c r="O866" s="7">
        <v>280</v>
      </c>
      <c r="P866" s="7">
        <v>348</v>
      </c>
      <c r="Q866" s="7">
        <v>400</v>
      </c>
      <c r="R866" s="1"/>
      <c r="S866" s="96">
        <v>237</v>
      </c>
      <c r="T866" s="7">
        <v>306</v>
      </c>
      <c r="U866" s="5">
        <v>328</v>
      </c>
      <c r="V866" s="5">
        <v>276</v>
      </c>
      <c r="W866" s="7">
        <v>348</v>
      </c>
      <c r="X866" s="52">
        <v>374</v>
      </c>
      <c r="Y866" s="56">
        <f t="shared" si="219"/>
        <v>19</v>
      </c>
      <c r="Z866" s="7">
        <f t="shared" si="220"/>
        <v>0</v>
      </c>
      <c r="AA866" s="7">
        <f t="shared" si="221"/>
        <v>-24</v>
      </c>
      <c r="AB866" s="7">
        <f t="shared" si="222"/>
        <v>-4</v>
      </c>
      <c r="AC866" s="7">
        <f t="shared" si="223"/>
        <v>0</v>
      </c>
      <c r="AD866" s="7">
        <f t="shared" si="224"/>
        <v>-26</v>
      </c>
      <c r="AE866" s="86"/>
      <c r="AF866" s="86"/>
      <c r="AG866" s="86"/>
      <c r="AH866" s="86"/>
      <c r="AI866" s="86" t="b">
        <f t="shared" si="225"/>
        <v>1</v>
      </c>
      <c r="AJ866" s="86" t="b">
        <f t="shared" si="226"/>
        <v>1</v>
      </c>
      <c r="AK866" s="86" t="b">
        <f t="shared" si="227"/>
        <v>0</v>
      </c>
      <c r="AM866" s="12" t="str">
        <f t="shared" si="190"/>
        <v>increase or decrease</v>
      </c>
      <c r="AN866" s="12" t="str">
        <f t="shared" si="191"/>
        <v>increase</v>
      </c>
      <c r="AO866" s="12" t="str">
        <f t="shared" si="192"/>
        <v>no change</v>
      </c>
      <c r="AP866" s="12" t="str">
        <f t="shared" si="193"/>
        <v>blank</v>
      </c>
      <c r="AQ866" s="12" t="str">
        <f t="shared" si="194"/>
        <v>increase or decrease</v>
      </c>
      <c r="AR866" s="12" t="str">
        <f t="shared" si="195"/>
        <v>decrease</v>
      </c>
      <c r="AS866" s="12" t="str">
        <f t="shared" si="196"/>
        <v>increase or decrease</v>
      </c>
      <c r="AT866" s="12" t="str">
        <f t="shared" si="197"/>
        <v>decrease</v>
      </c>
      <c r="AU866" s="12" t="str">
        <f t="shared" si="198"/>
        <v>no change</v>
      </c>
      <c r="AV866" s="12" t="str">
        <f t="shared" si="199"/>
        <v>blank</v>
      </c>
      <c r="AW866" s="12" t="str">
        <f t="shared" si="200"/>
        <v>increase or decrease</v>
      </c>
      <c r="AX866" s="12" t="str">
        <f t="shared" si="201"/>
        <v>decrease</v>
      </c>
      <c r="AY866" s="103"/>
      <c r="AZ866" s="103" t="str">
        <f t="shared" si="202"/>
        <v xml:space="preserve"> </v>
      </c>
      <c r="BA866" s="103" t="str">
        <f t="shared" si="203"/>
        <v>increase</v>
      </c>
      <c r="BB866" s="103" t="str">
        <f t="shared" si="204"/>
        <v>decrease</v>
      </c>
      <c r="BC866" s="12" t="str">
        <f t="shared" si="205"/>
        <v xml:space="preserve"> </v>
      </c>
      <c r="BD866" s="12" t="str">
        <f t="shared" si="206"/>
        <v xml:space="preserve"> </v>
      </c>
      <c r="BE866" s="12" t="str">
        <f t="shared" si="207"/>
        <v>both</v>
      </c>
      <c r="BH866" s="110">
        <f t="shared" si="208"/>
        <v>8.7155963302752298E-2</v>
      </c>
      <c r="BI866" s="110">
        <f t="shared" si="209"/>
        <v>0</v>
      </c>
      <c r="BJ866" s="110">
        <f t="shared" si="210"/>
        <v>-6.8181818181818177E-2</v>
      </c>
      <c r="BK866" s="110">
        <f t="shared" si="211"/>
        <v>-1.4285714285714285E-2</v>
      </c>
      <c r="BL866" s="110">
        <f t="shared" si="212"/>
        <v>0</v>
      </c>
      <c r="BM866" s="110">
        <f t="shared" si="213"/>
        <v>-6.5000000000000002E-2</v>
      </c>
      <c r="BN866" s="103"/>
      <c r="BO866" s="130">
        <f t="shared" si="214"/>
        <v>8.7155963302752298E-2</v>
      </c>
      <c r="BP866" s="130" cm="1">
        <f t="array" ref="BP866">MIN(IF(BH866:BM866&lt;0, BH866:BM866))</f>
        <v>-6.8181818181818177E-2</v>
      </c>
      <c r="BQ866" s="12">
        <f t="shared" si="215"/>
        <v>0</v>
      </c>
      <c r="BR866" s="12">
        <f t="shared" si="216"/>
        <v>0</v>
      </c>
      <c r="BS866" s="12">
        <f t="shared" si="217"/>
        <v>1</v>
      </c>
      <c r="BT866" s="12"/>
      <c r="CA866" s="108"/>
    </row>
    <row r="867" spans="1:79" x14ac:dyDescent="0.35">
      <c r="A867" s="102">
        <v>44224</v>
      </c>
      <c r="B867" s="11" t="s">
        <v>17</v>
      </c>
      <c r="C867" s="7" t="s">
        <v>353</v>
      </c>
      <c r="D867" s="61" t="s">
        <v>384</v>
      </c>
      <c r="E867" s="7">
        <v>227900</v>
      </c>
      <c r="F867" s="7" t="s">
        <v>385</v>
      </c>
      <c r="G867" s="7">
        <v>227913</v>
      </c>
      <c r="H867" s="7">
        <v>1</v>
      </c>
      <c r="I867" s="7" t="str">
        <f t="shared" si="218"/>
        <v>Matches old PSSE info</v>
      </c>
      <c r="J867" s="7"/>
      <c r="K867" s="11"/>
      <c r="L867" s="7">
        <v>410</v>
      </c>
      <c r="M867" s="7">
        <v>425</v>
      </c>
      <c r="N867" s="7">
        <v>488</v>
      </c>
      <c r="O867" s="7">
        <v>410</v>
      </c>
      <c r="P867" s="7">
        <v>425</v>
      </c>
      <c r="Q867" s="7">
        <v>488</v>
      </c>
      <c r="R867" s="1"/>
      <c r="S867" s="7">
        <v>410</v>
      </c>
      <c r="T867" s="7">
        <v>425</v>
      </c>
      <c r="U867" s="7">
        <v>488</v>
      </c>
      <c r="V867" s="7">
        <v>410</v>
      </c>
      <c r="W867" s="7">
        <v>425</v>
      </c>
      <c r="X867" s="49">
        <v>488</v>
      </c>
      <c r="Y867" s="56">
        <f t="shared" si="219"/>
        <v>0</v>
      </c>
      <c r="Z867" s="7">
        <f t="shared" si="220"/>
        <v>0</v>
      </c>
      <c r="AA867" s="7">
        <f t="shared" si="221"/>
        <v>0</v>
      </c>
      <c r="AB867" s="7">
        <f t="shared" si="222"/>
        <v>0</v>
      </c>
      <c r="AC867" s="7">
        <f t="shared" si="223"/>
        <v>0</v>
      </c>
      <c r="AD867" s="7">
        <f t="shared" si="224"/>
        <v>0</v>
      </c>
      <c r="AE867" s="86"/>
      <c r="AF867" s="86"/>
      <c r="AG867" s="86"/>
      <c r="AH867" s="86"/>
      <c r="AI867" s="86" t="b">
        <f t="shared" si="225"/>
        <v>1</v>
      </c>
      <c r="AJ867" s="86" t="b">
        <f t="shared" si="226"/>
        <v>1</v>
      </c>
      <c r="AK867" s="86" t="b">
        <f t="shared" si="227"/>
        <v>0</v>
      </c>
      <c r="AM867" s="12" t="str">
        <f t="shared" si="190"/>
        <v>no change</v>
      </c>
      <c r="AN867" s="12" t="str">
        <f t="shared" si="191"/>
        <v>blank</v>
      </c>
      <c r="AO867" s="12" t="str">
        <f t="shared" si="192"/>
        <v>no change</v>
      </c>
      <c r="AP867" s="12" t="str">
        <f t="shared" si="193"/>
        <v>blank</v>
      </c>
      <c r="AQ867" s="12" t="str">
        <f t="shared" si="194"/>
        <v>no change</v>
      </c>
      <c r="AR867" s="12" t="str">
        <f t="shared" si="195"/>
        <v>blank</v>
      </c>
      <c r="AS867" s="12" t="str">
        <f t="shared" si="196"/>
        <v>no change</v>
      </c>
      <c r="AT867" s="12" t="str">
        <f t="shared" si="197"/>
        <v>blank</v>
      </c>
      <c r="AU867" s="12" t="str">
        <f t="shared" si="198"/>
        <v>no change</v>
      </c>
      <c r="AV867" s="12" t="str">
        <f t="shared" si="199"/>
        <v>blank</v>
      </c>
      <c r="AW867" s="12" t="str">
        <f t="shared" si="200"/>
        <v>no change</v>
      </c>
      <c r="AX867" s="12" t="str">
        <f t="shared" si="201"/>
        <v>blank</v>
      </c>
      <c r="AY867" s="103"/>
      <c r="AZ867" s="103" t="str">
        <f t="shared" si="202"/>
        <v>no change</v>
      </c>
      <c r="BA867" s="103" t="str">
        <f t="shared" si="203"/>
        <v xml:space="preserve"> </v>
      </c>
      <c r="BB867" s="103" t="str">
        <f t="shared" si="204"/>
        <v xml:space="preserve"> </v>
      </c>
      <c r="BC867" s="12" t="str">
        <f t="shared" si="205"/>
        <v xml:space="preserve"> </v>
      </c>
      <c r="BD867" s="12" t="str">
        <f t="shared" si="206"/>
        <v xml:space="preserve"> </v>
      </c>
      <c r="BE867" s="12" t="str">
        <f t="shared" si="207"/>
        <v xml:space="preserve"> </v>
      </c>
      <c r="BH867" s="110">
        <f t="shared" si="208"/>
        <v>0</v>
      </c>
      <c r="BI867" s="110">
        <f t="shared" si="209"/>
        <v>0</v>
      </c>
      <c r="BJ867" s="110">
        <f t="shared" si="210"/>
        <v>0</v>
      </c>
      <c r="BK867" s="110">
        <f t="shared" si="211"/>
        <v>0</v>
      </c>
      <c r="BL867" s="110">
        <f t="shared" si="212"/>
        <v>0</v>
      </c>
      <c r="BM867" s="110">
        <f t="shared" si="213"/>
        <v>0</v>
      </c>
      <c r="BN867" s="103"/>
      <c r="BO867" s="130">
        <f t="shared" si="214"/>
        <v>0</v>
      </c>
      <c r="BP867" s="130" cm="1">
        <f t="array" ref="BP867">MIN(IF(BH867:BM867&lt;0, BH867:BM867))</f>
        <v>0</v>
      </c>
      <c r="BQ867" s="12">
        <f t="shared" si="215"/>
        <v>0</v>
      </c>
      <c r="BR867" s="12">
        <f t="shared" si="216"/>
        <v>0</v>
      </c>
      <c r="BS867" s="12">
        <f t="shared" si="217"/>
        <v>0</v>
      </c>
      <c r="BT867" s="12"/>
      <c r="CA867" s="108"/>
    </row>
    <row r="868" spans="1:79" x14ac:dyDescent="0.35">
      <c r="A868" s="102">
        <v>44224</v>
      </c>
      <c r="B868" s="11" t="s">
        <v>17</v>
      </c>
      <c r="C868" s="7" t="s">
        <v>354</v>
      </c>
      <c r="D868" s="61" t="s">
        <v>384</v>
      </c>
      <c r="E868" s="7">
        <v>227900</v>
      </c>
      <c r="F868" s="7" t="s">
        <v>385</v>
      </c>
      <c r="G868" s="7">
        <v>227934</v>
      </c>
      <c r="H868" s="7">
        <v>1</v>
      </c>
      <c r="I868" s="7" t="str">
        <f t="shared" si="218"/>
        <v>Matches old PSSE info</v>
      </c>
      <c r="J868" s="7"/>
      <c r="K868" s="11"/>
      <c r="L868" s="7">
        <v>422</v>
      </c>
      <c r="M868" s="7">
        <v>478</v>
      </c>
      <c r="N868" s="7">
        <v>549</v>
      </c>
      <c r="O868" s="7">
        <v>478</v>
      </c>
      <c r="P868" s="7">
        <v>478</v>
      </c>
      <c r="Q868" s="7">
        <v>549</v>
      </c>
      <c r="R868" s="1"/>
      <c r="S868" s="7">
        <v>422</v>
      </c>
      <c r="T868" s="7">
        <v>478</v>
      </c>
      <c r="U868" s="7">
        <v>549</v>
      </c>
      <c r="V868" s="7">
        <v>478</v>
      </c>
      <c r="W868" s="7">
        <v>478</v>
      </c>
      <c r="X868" s="49">
        <v>549</v>
      </c>
      <c r="Y868" s="56">
        <f t="shared" si="219"/>
        <v>0</v>
      </c>
      <c r="Z868" s="7">
        <f t="shared" si="220"/>
        <v>0</v>
      </c>
      <c r="AA868" s="7">
        <f t="shared" si="221"/>
        <v>0</v>
      </c>
      <c r="AB868" s="7">
        <f t="shared" si="222"/>
        <v>0</v>
      </c>
      <c r="AC868" s="7">
        <f t="shared" si="223"/>
        <v>0</v>
      </c>
      <c r="AD868" s="7">
        <f t="shared" si="224"/>
        <v>0</v>
      </c>
      <c r="AE868" s="86"/>
      <c r="AF868" s="86"/>
      <c r="AG868" s="86"/>
      <c r="AH868" s="86"/>
      <c r="AI868" s="86" t="b">
        <f t="shared" si="225"/>
        <v>1</v>
      </c>
      <c r="AJ868" s="86" t="b">
        <f t="shared" si="226"/>
        <v>1</v>
      </c>
      <c r="AK868" s="86" t="b">
        <f t="shared" si="227"/>
        <v>0</v>
      </c>
      <c r="AM868" s="12" t="str">
        <f t="shared" si="190"/>
        <v>no change</v>
      </c>
      <c r="AN868" s="12" t="str">
        <f t="shared" si="191"/>
        <v>blank</v>
      </c>
      <c r="AO868" s="12" t="str">
        <f t="shared" si="192"/>
        <v>no change</v>
      </c>
      <c r="AP868" s="12" t="str">
        <f t="shared" si="193"/>
        <v>blank</v>
      </c>
      <c r="AQ868" s="12" t="str">
        <f t="shared" si="194"/>
        <v>no change</v>
      </c>
      <c r="AR868" s="12" t="str">
        <f t="shared" si="195"/>
        <v>blank</v>
      </c>
      <c r="AS868" s="12" t="str">
        <f t="shared" si="196"/>
        <v>no change</v>
      </c>
      <c r="AT868" s="12" t="str">
        <f t="shared" si="197"/>
        <v>blank</v>
      </c>
      <c r="AU868" s="12" t="str">
        <f t="shared" si="198"/>
        <v>no change</v>
      </c>
      <c r="AV868" s="12" t="str">
        <f t="shared" si="199"/>
        <v>blank</v>
      </c>
      <c r="AW868" s="12" t="str">
        <f t="shared" si="200"/>
        <v>no change</v>
      </c>
      <c r="AX868" s="12" t="str">
        <f t="shared" si="201"/>
        <v>blank</v>
      </c>
      <c r="AY868" s="103"/>
      <c r="AZ868" s="103" t="str">
        <f t="shared" si="202"/>
        <v>no change</v>
      </c>
      <c r="BA868" s="103" t="str">
        <f t="shared" si="203"/>
        <v xml:space="preserve"> </v>
      </c>
      <c r="BB868" s="103" t="str">
        <f t="shared" si="204"/>
        <v xml:space="preserve"> </v>
      </c>
      <c r="BC868" s="12" t="str">
        <f t="shared" si="205"/>
        <v xml:space="preserve"> </v>
      </c>
      <c r="BD868" s="12" t="str">
        <f t="shared" si="206"/>
        <v xml:space="preserve"> </v>
      </c>
      <c r="BE868" s="12" t="str">
        <f t="shared" si="207"/>
        <v xml:space="preserve"> </v>
      </c>
      <c r="BH868" s="110">
        <f t="shared" si="208"/>
        <v>0</v>
      </c>
      <c r="BI868" s="110">
        <f t="shared" si="209"/>
        <v>0</v>
      </c>
      <c r="BJ868" s="110">
        <f t="shared" si="210"/>
        <v>0</v>
      </c>
      <c r="BK868" s="110">
        <f t="shared" si="211"/>
        <v>0</v>
      </c>
      <c r="BL868" s="110">
        <f t="shared" si="212"/>
        <v>0</v>
      </c>
      <c r="BM868" s="110">
        <f t="shared" si="213"/>
        <v>0</v>
      </c>
      <c r="BN868" s="103"/>
      <c r="BO868" s="130">
        <f t="shared" si="214"/>
        <v>0</v>
      </c>
      <c r="BP868" s="130" cm="1">
        <f t="array" ref="BP868">MIN(IF(BH868:BM868&lt;0, BH868:BM868))</f>
        <v>0</v>
      </c>
      <c r="BQ868" s="12">
        <f t="shared" si="215"/>
        <v>0</v>
      </c>
      <c r="BR868" s="12">
        <f t="shared" si="216"/>
        <v>0</v>
      </c>
      <c r="BS868" s="12">
        <f t="shared" si="217"/>
        <v>0</v>
      </c>
      <c r="BT868" s="12"/>
      <c r="CA868" s="108"/>
    </row>
    <row r="869" spans="1:79" x14ac:dyDescent="0.35">
      <c r="A869" s="102">
        <v>44224</v>
      </c>
      <c r="B869" s="11" t="s">
        <v>17</v>
      </c>
      <c r="C869" s="7" t="s">
        <v>361</v>
      </c>
      <c r="D869" s="61" t="s">
        <v>394</v>
      </c>
      <c r="E869" s="7">
        <v>228314</v>
      </c>
      <c r="F869" s="7" t="s">
        <v>395</v>
      </c>
      <c r="G869" s="7">
        <v>228310</v>
      </c>
      <c r="H869" s="7">
        <v>1</v>
      </c>
      <c r="I869" s="7" t="str">
        <f t="shared" si="218"/>
        <v>Matches old PSSE info</v>
      </c>
      <c r="J869" s="7"/>
      <c r="K869" s="11"/>
      <c r="L869" s="7">
        <v>422</v>
      </c>
      <c r="M869" s="7">
        <v>478</v>
      </c>
      <c r="N869" s="7">
        <v>549</v>
      </c>
      <c r="O869" s="7">
        <v>478</v>
      </c>
      <c r="P869" s="7">
        <v>478</v>
      </c>
      <c r="Q869" s="7">
        <v>549</v>
      </c>
      <c r="R869" s="1"/>
      <c r="S869" s="7">
        <v>422</v>
      </c>
      <c r="T869" s="7">
        <v>478</v>
      </c>
      <c r="U869" s="7">
        <v>549</v>
      </c>
      <c r="V869" s="7">
        <v>478</v>
      </c>
      <c r="W869" s="7">
        <v>478</v>
      </c>
      <c r="X869" s="49">
        <v>549</v>
      </c>
      <c r="Y869" s="56">
        <f t="shared" si="219"/>
        <v>0</v>
      </c>
      <c r="Z869" s="7">
        <f t="shared" si="220"/>
        <v>0</v>
      </c>
      <c r="AA869" s="7">
        <f t="shared" si="221"/>
        <v>0</v>
      </c>
      <c r="AB869" s="7">
        <f t="shared" si="222"/>
        <v>0</v>
      </c>
      <c r="AC869" s="7">
        <f t="shared" si="223"/>
        <v>0</v>
      </c>
      <c r="AD869" s="7">
        <f t="shared" si="224"/>
        <v>0</v>
      </c>
      <c r="AE869" s="86"/>
      <c r="AF869" s="86"/>
      <c r="AG869" s="86"/>
      <c r="AH869" s="86"/>
      <c r="AI869" s="86" t="b">
        <f t="shared" si="225"/>
        <v>1</v>
      </c>
      <c r="AJ869" s="86" t="b">
        <f t="shared" si="226"/>
        <v>1</v>
      </c>
      <c r="AK869" s="86" t="b">
        <f t="shared" si="227"/>
        <v>0</v>
      </c>
      <c r="AM869" s="12" t="str">
        <f t="shared" si="190"/>
        <v>no change</v>
      </c>
      <c r="AN869" s="12" t="str">
        <f t="shared" si="191"/>
        <v>blank</v>
      </c>
      <c r="AO869" s="12" t="str">
        <f t="shared" si="192"/>
        <v>no change</v>
      </c>
      <c r="AP869" s="12" t="str">
        <f t="shared" si="193"/>
        <v>blank</v>
      </c>
      <c r="AQ869" s="12" t="str">
        <f t="shared" si="194"/>
        <v>no change</v>
      </c>
      <c r="AR869" s="12" t="str">
        <f t="shared" si="195"/>
        <v>blank</v>
      </c>
      <c r="AS869" s="12" t="str">
        <f t="shared" si="196"/>
        <v>no change</v>
      </c>
      <c r="AT869" s="12" t="str">
        <f t="shared" si="197"/>
        <v>blank</v>
      </c>
      <c r="AU869" s="12" t="str">
        <f t="shared" si="198"/>
        <v>no change</v>
      </c>
      <c r="AV869" s="12" t="str">
        <f t="shared" si="199"/>
        <v>blank</v>
      </c>
      <c r="AW869" s="12" t="str">
        <f t="shared" si="200"/>
        <v>no change</v>
      </c>
      <c r="AX869" s="12" t="str">
        <f t="shared" si="201"/>
        <v>blank</v>
      </c>
      <c r="AY869" s="103"/>
      <c r="AZ869" s="103" t="str">
        <f t="shared" si="202"/>
        <v>no change</v>
      </c>
      <c r="BA869" s="103" t="str">
        <f t="shared" si="203"/>
        <v xml:space="preserve"> </v>
      </c>
      <c r="BB869" s="103" t="str">
        <f t="shared" si="204"/>
        <v xml:space="preserve"> </v>
      </c>
      <c r="BC869" s="12" t="str">
        <f t="shared" si="205"/>
        <v xml:space="preserve"> </v>
      </c>
      <c r="BD869" s="12" t="str">
        <f t="shared" si="206"/>
        <v xml:space="preserve"> </v>
      </c>
      <c r="BE869" s="12" t="str">
        <f t="shared" si="207"/>
        <v xml:space="preserve"> </v>
      </c>
      <c r="BH869" s="110">
        <f t="shared" si="208"/>
        <v>0</v>
      </c>
      <c r="BI869" s="110">
        <f t="shared" si="209"/>
        <v>0</v>
      </c>
      <c r="BJ869" s="110">
        <f t="shared" si="210"/>
        <v>0</v>
      </c>
      <c r="BK869" s="110">
        <f t="shared" si="211"/>
        <v>0</v>
      </c>
      <c r="BL869" s="110">
        <f t="shared" si="212"/>
        <v>0</v>
      </c>
      <c r="BM869" s="110">
        <f t="shared" si="213"/>
        <v>0</v>
      </c>
      <c r="BN869" s="103"/>
      <c r="BO869" s="130">
        <f t="shared" si="214"/>
        <v>0</v>
      </c>
      <c r="BP869" s="130" cm="1">
        <f t="array" ref="BP869">MIN(IF(BH869:BM869&lt;0, BH869:BM869))</f>
        <v>0</v>
      </c>
      <c r="BQ869" s="12">
        <f t="shared" si="215"/>
        <v>0</v>
      </c>
      <c r="BR869" s="12">
        <f t="shared" si="216"/>
        <v>0</v>
      </c>
      <c r="BS869" s="12">
        <f t="shared" si="217"/>
        <v>0</v>
      </c>
      <c r="BT869" s="12"/>
      <c r="CA869" s="108"/>
    </row>
    <row r="870" spans="1:79" x14ac:dyDescent="0.35">
      <c r="A870" s="102">
        <v>44224</v>
      </c>
      <c r="B870" s="11" t="s">
        <v>17</v>
      </c>
      <c r="C870" s="7" t="s">
        <v>355</v>
      </c>
      <c r="D870" s="7" t="s">
        <v>386</v>
      </c>
      <c r="E870" s="7">
        <v>228262</v>
      </c>
      <c r="F870" s="7" t="s">
        <v>387</v>
      </c>
      <c r="G870" s="7">
        <v>228207</v>
      </c>
      <c r="H870" s="7">
        <v>1</v>
      </c>
      <c r="I870" s="7" t="str">
        <f t="shared" si="218"/>
        <v>Matches old PSSE info</v>
      </c>
      <c r="J870" s="7"/>
      <c r="K870" s="11"/>
      <c r="L870" s="7">
        <v>270</v>
      </c>
      <c r="M870" s="7">
        <v>325</v>
      </c>
      <c r="N870" s="7">
        <v>374</v>
      </c>
      <c r="O870" s="7">
        <v>306</v>
      </c>
      <c r="P870" s="7">
        <v>330</v>
      </c>
      <c r="Q870" s="7">
        <v>379</v>
      </c>
      <c r="R870" s="1"/>
      <c r="S870" s="7">
        <v>270</v>
      </c>
      <c r="T870" s="7">
        <v>325</v>
      </c>
      <c r="U870" s="7">
        <v>374</v>
      </c>
      <c r="V870" s="7">
        <v>306</v>
      </c>
      <c r="W870" s="7">
        <v>330</v>
      </c>
      <c r="X870" s="49">
        <v>379</v>
      </c>
      <c r="Y870" s="56">
        <f t="shared" si="219"/>
        <v>0</v>
      </c>
      <c r="Z870" s="7">
        <f t="shared" si="220"/>
        <v>0</v>
      </c>
      <c r="AA870" s="7">
        <f t="shared" si="221"/>
        <v>0</v>
      </c>
      <c r="AB870" s="7">
        <f t="shared" si="222"/>
        <v>0</v>
      </c>
      <c r="AC870" s="7">
        <f t="shared" si="223"/>
        <v>0</v>
      </c>
      <c r="AD870" s="7">
        <f t="shared" si="224"/>
        <v>0</v>
      </c>
      <c r="AE870" s="86"/>
      <c r="AF870" s="86"/>
      <c r="AG870" s="86"/>
      <c r="AH870" s="86"/>
      <c r="AI870" s="86" t="b">
        <f t="shared" si="225"/>
        <v>1</v>
      </c>
      <c r="AJ870" s="86" t="b">
        <f t="shared" si="226"/>
        <v>1</v>
      </c>
      <c r="AK870" s="86" t="b">
        <f t="shared" si="227"/>
        <v>0</v>
      </c>
      <c r="AM870" s="12" t="str">
        <f t="shared" si="190"/>
        <v>no change</v>
      </c>
      <c r="AN870" s="12" t="str">
        <f t="shared" si="191"/>
        <v>blank</v>
      </c>
      <c r="AO870" s="12" t="str">
        <f t="shared" si="192"/>
        <v>no change</v>
      </c>
      <c r="AP870" s="12" t="str">
        <f t="shared" si="193"/>
        <v>blank</v>
      </c>
      <c r="AQ870" s="12" t="str">
        <f t="shared" si="194"/>
        <v>no change</v>
      </c>
      <c r="AR870" s="12" t="str">
        <f t="shared" si="195"/>
        <v>blank</v>
      </c>
      <c r="AS870" s="12" t="str">
        <f t="shared" si="196"/>
        <v>no change</v>
      </c>
      <c r="AT870" s="12" t="str">
        <f t="shared" si="197"/>
        <v>blank</v>
      </c>
      <c r="AU870" s="12" t="str">
        <f t="shared" si="198"/>
        <v>no change</v>
      </c>
      <c r="AV870" s="12" t="str">
        <f t="shared" si="199"/>
        <v>blank</v>
      </c>
      <c r="AW870" s="12" t="str">
        <f t="shared" si="200"/>
        <v>no change</v>
      </c>
      <c r="AX870" s="12" t="str">
        <f t="shared" si="201"/>
        <v>blank</v>
      </c>
      <c r="AY870" s="103"/>
      <c r="AZ870" s="103" t="str">
        <f t="shared" si="202"/>
        <v>no change</v>
      </c>
      <c r="BA870" s="103" t="str">
        <f t="shared" si="203"/>
        <v xml:space="preserve"> </v>
      </c>
      <c r="BB870" s="103" t="str">
        <f t="shared" si="204"/>
        <v xml:space="preserve"> </v>
      </c>
      <c r="BC870" s="12" t="str">
        <f t="shared" si="205"/>
        <v xml:space="preserve"> </v>
      </c>
      <c r="BD870" s="12" t="str">
        <f t="shared" si="206"/>
        <v xml:space="preserve"> </v>
      </c>
      <c r="BE870" s="12" t="str">
        <f t="shared" si="207"/>
        <v xml:space="preserve"> </v>
      </c>
      <c r="BH870" s="110">
        <f t="shared" si="208"/>
        <v>0</v>
      </c>
      <c r="BI870" s="110">
        <f t="shared" si="209"/>
        <v>0</v>
      </c>
      <c r="BJ870" s="110">
        <f t="shared" si="210"/>
        <v>0</v>
      </c>
      <c r="BK870" s="110">
        <f t="shared" si="211"/>
        <v>0</v>
      </c>
      <c r="BL870" s="110">
        <f t="shared" si="212"/>
        <v>0</v>
      </c>
      <c r="BM870" s="110">
        <f t="shared" si="213"/>
        <v>0</v>
      </c>
      <c r="BN870" s="103"/>
      <c r="BO870" s="130">
        <f t="shared" si="214"/>
        <v>0</v>
      </c>
      <c r="BP870" s="130" cm="1">
        <f t="array" ref="BP870">MIN(IF(BH870:BM870&lt;0, BH870:BM870))</f>
        <v>0</v>
      </c>
      <c r="BQ870" s="12">
        <f t="shared" si="215"/>
        <v>0</v>
      </c>
      <c r="BR870" s="12">
        <f t="shared" si="216"/>
        <v>0</v>
      </c>
      <c r="BS870" s="12">
        <f t="shared" si="217"/>
        <v>0</v>
      </c>
      <c r="BT870" s="12"/>
      <c r="CA870" s="108"/>
    </row>
    <row r="871" spans="1:79" x14ac:dyDescent="0.35">
      <c r="A871" s="102">
        <v>44224</v>
      </c>
      <c r="B871" s="11" t="s">
        <v>17</v>
      </c>
      <c r="C871" s="7" t="s">
        <v>356</v>
      </c>
      <c r="D871" s="7" t="s">
        <v>386</v>
      </c>
      <c r="E871" s="7">
        <v>228262</v>
      </c>
      <c r="F871" s="7" t="s">
        <v>387</v>
      </c>
      <c r="G871" s="7">
        <v>228207</v>
      </c>
      <c r="H871" s="7">
        <v>2</v>
      </c>
      <c r="I871" s="7" t="str">
        <f t="shared" si="218"/>
        <v>Matches old PSSE info</v>
      </c>
      <c r="J871" s="7"/>
      <c r="K871" s="11"/>
      <c r="L871" s="7">
        <v>435</v>
      </c>
      <c r="M871" s="7">
        <v>468</v>
      </c>
      <c r="N871" s="7">
        <v>538</v>
      </c>
      <c r="O871" s="7">
        <v>435</v>
      </c>
      <c r="P871" s="7">
        <v>478</v>
      </c>
      <c r="Q871" s="7">
        <v>549</v>
      </c>
      <c r="R871" s="1"/>
      <c r="S871" s="7">
        <v>435</v>
      </c>
      <c r="T871" s="7">
        <v>468</v>
      </c>
      <c r="U871" s="7">
        <v>538</v>
      </c>
      <c r="V871" s="7">
        <v>435</v>
      </c>
      <c r="W871" s="7">
        <v>478</v>
      </c>
      <c r="X871" s="49">
        <v>549</v>
      </c>
      <c r="Y871" s="56">
        <f t="shared" si="219"/>
        <v>0</v>
      </c>
      <c r="Z871" s="7">
        <f t="shared" si="220"/>
        <v>0</v>
      </c>
      <c r="AA871" s="7">
        <f t="shared" si="221"/>
        <v>0</v>
      </c>
      <c r="AB871" s="7">
        <f t="shared" si="222"/>
        <v>0</v>
      </c>
      <c r="AC871" s="7">
        <f t="shared" si="223"/>
        <v>0</v>
      </c>
      <c r="AD871" s="7">
        <f t="shared" si="224"/>
        <v>0</v>
      </c>
      <c r="AE871" s="86"/>
      <c r="AF871" s="86"/>
      <c r="AG871" s="86"/>
      <c r="AH871" s="86"/>
      <c r="AI871" s="86" t="b">
        <f t="shared" si="225"/>
        <v>1</v>
      </c>
      <c r="AJ871" s="86" t="b">
        <f t="shared" si="226"/>
        <v>1</v>
      </c>
      <c r="AK871" s="86" t="b">
        <f t="shared" si="227"/>
        <v>0</v>
      </c>
      <c r="AM871" s="12" t="str">
        <f t="shared" si="190"/>
        <v>no change</v>
      </c>
      <c r="AN871" s="12" t="str">
        <f t="shared" si="191"/>
        <v>blank</v>
      </c>
      <c r="AO871" s="12" t="str">
        <f t="shared" si="192"/>
        <v>no change</v>
      </c>
      <c r="AP871" s="12" t="str">
        <f t="shared" si="193"/>
        <v>blank</v>
      </c>
      <c r="AQ871" s="12" t="str">
        <f t="shared" si="194"/>
        <v>no change</v>
      </c>
      <c r="AR871" s="12" t="str">
        <f t="shared" si="195"/>
        <v>blank</v>
      </c>
      <c r="AS871" s="12" t="str">
        <f t="shared" si="196"/>
        <v>no change</v>
      </c>
      <c r="AT871" s="12" t="str">
        <f t="shared" si="197"/>
        <v>blank</v>
      </c>
      <c r="AU871" s="12" t="str">
        <f t="shared" si="198"/>
        <v>no change</v>
      </c>
      <c r="AV871" s="12" t="str">
        <f t="shared" si="199"/>
        <v>blank</v>
      </c>
      <c r="AW871" s="12" t="str">
        <f t="shared" si="200"/>
        <v>no change</v>
      </c>
      <c r="AX871" s="12" t="str">
        <f t="shared" si="201"/>
        <v>blank</v>
      </c>
      <c r="AY871" s="103"/>
      <c r="AZ871" s="103" t="str">
        <f t="shared" si="202"/>
        <v>no change</v>
      </c>
      <c r="BA871" s="103" t="str">
        <f t="shared" si="203"/>
        <v xml:space="preserve"> </v>
      </c>
      <c r="BB871" s="103" t="str">
        <f t="shared" si="204"/>
        <v xml:space="preserve"> </v>
      </c>
      <c r="BC871" s="12" t="str">
        <f t="shared" si="205"/>
        <v xml:space="preserve"> </v>
      </c>
      <c r="BD871" s="12" t="str">
        <f t="shared" si="206"/>
        <v xml:space="preserve"> </v>
      </c>
      <c r="BE871" s="12" t="str">
        <f t="shared" si="207"/>
        <v xml:space="preserve"> </v>
      </c>
      <c r="BH871" s="110">
        <f t="shared" si="208"/>
        <v>0</v>
      </c>
      <c r="BI871" s="110">
        <f t="shared" si="209"/>
        <v>0</v>
      </c>
      <c r="BJ871" s="110">
        <f t="shared" si="210"/>
        <v>0</v>
      </c>
      <c r="BK871" s="110">
        <f t="shared" si="211"/>
        <v>0</v>
      </c>
      <c r="BL871" s="110">
        <f t="shared" si="212"/>
        <v>0</v>
      </c>
      <c r="BM871" s="110">
        <f t="shared" si="213"/>
        <v>0</v>
      </c>
      <c r="BN871" s="103"/>
      <c r="BO871" s="130">
        <f t="shared" si="214"/>
        <v>0</v>
      </c>
      <c r="BP871" s="130" cm="1">
        <f t="array" ref="BP871">MIN(IF(BH871:BM871&lt;0, BH871:BM871))</f>
        <v>0</v>
      </c>
      <c r="BQ871" s="12">
        <f t="shared" si="215"/>
        <v>0</v>
      </c>
      <c r="BR871" s="12">
        <f t="shared" si="216"/>
        <v>0</v>
      </c>
      <c r="BS871" s="12">
        <f t="shared" si="217"/>
        <v>0</v>
      </c>
      <c r="BT871" s="12"/>
      <c r="CA871" s="108"/>
    </row>
    <row r="872" spans="1:79" x14ac:dyDescent="0.35">
      <c r="A872" s="102">
        <v>44224</v>
      </c>
      <c r="B872" s="11" t="s">
        <v>17</v>
      </c>
      <c r="C872" s="7" t="s">
        <v>359</v>
      </c>
      <c r="D872" s="61" t="s">
        <v>390</v>
      </c>
      <c r="E872" s="7">
        <v>228213</v>
      </c>
      <c r="F872" s="7" t="s">
        <v>391</v>
      </c>
      <c r="G872" s="7">
        <v>228216</v>
      </c>
      <c r="H872" s="7">
        <v>1</v>
      </c>
      <c r="I872" s="7" t="str">
        <f t="shared" si="218"/>
        <v>Matches old PSSE info</v>
      </c>
      <c r="J872" s="7"/>
      <c r="K872" s="11"/>
      <c r="L872" s="7">
        <v>435</v>
      </c>
      <c r="M872" s="7">
        <v>468</v>
      </c>
      <c r="N872" s="7">
        <v>538</v>
      </c>
      <c r="O872" s="7">
        <v>435</v>
      </c>
      <c r="P872" s="7">
        <v>478</v>
      </c>
      <c r="Q872" s="7">
        <v>549</v>
      </c>
      <c r="R872" s="1"/>
      <c r="S872" s="7">
        <v>435</v>
      </c>
      <c r="T872" s="7">
        <v>468</v>
      </c>
      <c r="U872" s="7">
        <v>538</v>
      </c>
      <c r="V872" s="7">
        <v>435</v>
      </c>
      <c r="W872" s="7">
        <v>478</v>
      </c>
      <c r="X872" s="49">
        <v>549</v>
      </c>
      <c r="Y872" s="56">
        <f t="shared" si="219"/>
        <v>0</v>
      </c>
      <c r="Z872" s="7">
        <f t="shared" si="220"/>
        <v>0</v>
      </c>
      <c r="AA872" s="7">
        <f t="shared" si="221"/>
        <v>0</v>
      </c>
      <c r="AB872" s="7">
        <f t="shared" si="222"/>
        <v>0</v>
      </c>
      <c r="AC872" s="7">
        <f t="shared" si="223"/>
        <v>0</v>
      </c>
      <c r="AD872" s="7">
        <f t="shared" si="224"/>
        <v>0</v>
      </c>
      <c r="AE872" s="86"/>
      <c r="AF872" s="86"/>
      <c r="AG872" s="86"/>
      <c r="AH872" s="86"/>
      <c r="AI872" s="86" t="b">
        <f t="shared" si="225"/>
        <v>1</v>
      </c>
      <c r="AJ872" s="86" t="b">
        <f t="shared" si="226"/>
        <v>1</v>
      </c>
      <c r="AK872" s="86" t="b">
        <f t="shared" si="227"/>
        <v>0</v>
      </c>
      <c r="AM872" s="12" t="str">
        <f t="shared" si="190"/>
        <v>no change</v>
      </c>
      <c r="AN872" s="12" t="str">
        <f t="shared" si="191"/>
        <v>blank</v>
      </c>
      <c r="AO872" s="12" t="str">
        <f t="shared" si="192"/>
        <v>no change</v>
      </c>
      <c r="AP872" s="12" t="str">
        <f t="shared" si="193"/>
        <v>blank</v>
      </c>
      <c r="AQ872" s="12" t="str">
        <f t="shared" si="194"/>
        <v>no change</v>
      </c>
      <c r="AR872" s="12" t="str">
        <f t="shared" si="195"/>
        <v>blank</v>
      </c>
      <c r="AS872" s="12" t="str">
        <f t="shared" si="196"/>
        <v>no change</v>
      </c>
      <c r="AT872" s="12" t="str">
        <f t="shared" si="197"/>
        <v>blank</v>
      </c>
      <c r="AU872" s="12" t="str">
        <f t="shared" si="198"/>
        <v>no change</v>
      </c>
      <c r="AV872" s="12" t="str">
        <f t="shared" si="199"/>
        <v>blank</v>
      </c>
      <c r="AW872" s="12" t="str">
        <f t="shared" si="200"/>
        <v>no change</v>
      </c>
      <c r="AX872" s="12" t="str">
        <f t="shared" si="201"/>
        <v>blank</v>
      </c>
      <c r="AY872" s="103"/>
      <c r="AZ872" s="103" t="str">
        <f t="shared" si="202"/>
        <v>no change</v>
      </c>
      <c r="BA872" s="103" t="str">
        <f t="shared" si="203"/>
        <v xml:space="preserve"> </v>
      </c>
      <c r="BB872" s="103" t="str">
        <f t="shared" si="204"/>
        <v xml:space="preserve"> </v>
      </c>
      <c r="BC872" s="12" t="str">
        <f t="shared" si="205"/>
        <v xml:space="preserve"> </v>
      </c>
      <c r="BD872" s="12" t="str">
        <f t="shared" si="206"/>
        <v xml:space="preserve"> </v>
      </c>
      <c r="BE872" s="12" t="str">
        <f t="shared" si="207"/>
        <v xml:space="preserve"> </v>
      </c>
      <c r="BH872" s="110">
        <f t="shared" si="208"/>
        <v>0</v>
      </c>
      <c r="BI872" s="110">
        <f t="shared" si="209"/>
        <v>0</v>
      </c>
      <c r="BJ872" s="110">
        <f t="shared" si="210"/>
        <v>0</v>
      </c>
      <c r="BK872" s="110">
        <f t="shared" si="211"/>
        <v>0</v>
      </c>
      <c r="BL872" s="110">
        <f t="shared" si="212"/>
        <v>0</v>
      </c>
      <c r="BM872" s="110">
        <f t="shared" si="213"/>
        <v>0</v>
      </c>
      <c r="BN872" s="103"/>
      <c r="BO872" s="130">
        <f t="shared" si="214"/>
        <v>0</v>
      </c>
      <c r="BP872" s="130" cm="1">
        <f t="array" ref="BP872">MIN(IF(BH872:BM872&lt;0, BH872:BM872))</f>
        <v>0</v>
      </c>
      <c r="BQ872" s="12">
        <f t="shared" si="215"/>
        <v>0</v>
      </c>
      <c r="BR872" s="12">
        <f t="shared" si="216"/>
        <v>0</v>
      </c>
      <c r="BS872" s="12">
        <f t="shared" si="217"/>
        <v>0</v>
      </c>
      <c r="BT872" s="12"/>
      <c r="CA872" s="108"/>
    </row>
    <row r="873" spans="1:79" x14ac:dyDescent="0.35">
      <c r="A873" s="102">
        <v>44224</v>
      </c>
      <c r="B873" s="11" t="s">
        <v>17</v>
      </c>
      <c r="C873" s="7" t="s">
        <v>358</v>
      </c>
      <c r="D873" s="61" t="s">
        <v>388</v>
      </c>
      <c r="E873" s="7">
        <v>228404</v>
      </c>
      <c r="F873" s="7" t="s">
        <v>389</v>
      </c>
      <c r="G873" s="7">
        <v>228402</v>
      </c>
      <c r="H873" s="7">
        <v>1</v>
      </c>
      <c r="I873" s="7" t="str">
        <f t="shared" si="218"/>
        <v>Matches old PSSE info</v>
      </c>
      <c r="J873" s="7"/>
      <c r="K873" s="11"/>
      <c r="L873" s="7">
        <v>246</v>
      </c>
      <c r="M873" s="7">
        <v>291</v>
      </c>
      <c r="N873" s="7">
        <v>335</v>
      </c>
      <c r="O873" s="7">
        <v>281</v>
      </c>
      <c r="P873" s="7">
        <v>329</v>
      </c>
      <c r="Q873" s="7">
        <v>379</v>
      </c>
      <c r="R873" s="1"/>
      <c r="S873" s="7">
        <v>246</v>
      </c>
      <c r="T873" s="7">
        <v>291</v>
      </c>
      <c r="U873" s="7">
        <v>335</v>
      </c>
      <c r="V873" s="7">
        <v>281</v>
      </c>
      <c r="W873" s="7">
        <v>329</v>
      </c>
      <c r="X873" s="49">
        <v>379</v>
      </c>
      <c r="Y873" s="56">
        <f t="shared" si="219"/>
        <v>0</v>
      </c>
      <c r="Z873" s="7">
        <f t="shared" si="220"/>
        <v>0</v>
      </c>
      <c r="AA873" s="7">
        <f t="shared" si="221"/>
        <v>0</v>
      </c>
      <c r="AB873" s="7">
        <f t="shared" si="222"/>
        <v>0</v>
      </c>
      <c r="AC873" s="7">
        <f t="shared" si="223"/>
        <v>0</v>
      </c>
      <c r="AD873" s="7">
        <f t="shared" si="224"/>
        <v>0</v>
      </c>
      <c r="AI873" s="86" t="b">
        <f t="shared" si="225"/>
        <v>1</v>
      </c>
      <c r="AJ873" s="86" t="b">
        <f t="shared" si="226"/>
        <v>1</v>
      </c>
      <c r="AK873" s="86" t="b">
        <f t="shared" si="227"/>
        <v>0</v>
      </c>
      <c r="AM873" s="12" t="str">
        <f t="shared" si="190"/>
        <v>no change</v>
      </c>
      <c r="AN873" s="12" t="str">
        <f t="shared" si="191"/>
        <v>blank</v>
      </c>
      <c r="AO873" s="12" t="str">
        <f t="shared" si="192"/>
        <v>no change</v>
      </c>
      <c r="AP873" s="12" t="str">
        <f t="shared" si="193"/>
        <v>blank</v>
      </c>
      <c r="AQ873" s="12" t="str">
        <f t="shared" si="194"/>
        <v>no change</v>
      </c>
      <c r="AR873" s="12" t="str">
        <f t="shared" si="195"/>
        <v>blank</v>
      </c>
      <c r="AS873" s="12" t="str">
        <f t="shared" si="196"/>
        <v>no change</v>
      </c>
      <c r="AT873" s="12" t="str">
        <f t="shared" si="197"/>
        <v>blank</v>
      </c>
      <c r="AU873" s="12" t="str">
        <f t="shared" si="198"/>
        <v>no change</v>
      </c>
      <c r="AV873" s="12" t="str">
        <f t="shared" si="199"/>
        <v>blank</v>
      </c>
      <c r="AW873" s="12" t="str">
        <f t="shared" si="200"/>
        <v>no change</v>
      </c>
      <c r="AX873" s="12" t="str">
        <f t="shared" si="201"/>
        <v>blank</v>
      </c>
      <c r="AY873" s="103"/>
      <c r="AZ873" s="103" t="str">
        <f t="shared" si="202"/>
        <v>no change</v>
      </c>
      <c r="BA873" s="103" t="str">
        <f t="shared" si="203"/>
        <v xml:space="preserve"> </v>
      </c>
      <c r="BB873" s="103" t="str">
        <f t="shared" si="204"/>
        <v xml:space="preserve"> </v>
      </c>
      <c r="BC873" s="12" t="str">
        <f t="shared" si="205"/>
        <v xml:space="preserve"> </v>
      </c>
      <c r="BD873" s="12" t="str">
        <f t="shared" si="206"/>
        <v xml:space="preserve"> </v>
      </c>
      <c r="BE873" s="12" t="str">
        <f t="shared" si="207"/>
        <v xml:space="preserve"> </v>
      </c>
      <c r="BH873" s="110">
        <f t="shared" si="208"/>
        <v>0</v>
      </c>
      <c r="BI873" s="110">
        <f t="shared" si="209"/>
        <v>0</v>
      </c>
      <c r="BJ873" s="110">
        <f t="shared" si="210"/>
        <v>0</v>
      </c>
      <c r="BK873" s="110">
        <f t="shared" si="211"/>
        <v>0</v>
      </c>
      <c r="BL873" s="110">
        <f t="shared" si="212"/>
        <v>0</v>
      </c>
      <c r="BM873" s="110">
        <f t="shared" si="213"/>
        <v>0</v>
      </c>
      <c r="BN873" s="103"/>
      <c r="BO873" s="130">
        <f t="shared" si="214"/>
        <v>0</v>
      </c>
      <c r="BP873" s="130" cm="1">
        <f t="array" ref="BP873">MIN(IF(BH873:BM873&lt;0, BH873:BM873))</f>
        <v>0</v>
      </c>
      <c r="BQ873" s="12">
        <f t="shared" si="215"/>
        <v>0</v>
      </c>
      <c r="BR873" s="12">
        <f t="shared" si="216"/>
        <v>0</v>
      </c>
      <c r="BS873" s="12">
        <f t="shared" si="217"/>
        <v>0</v>
      </c>
      <c r="BT873" s="12"/>
      <c r="CA873" s="108"/>
    </row>
    <row r="874" spans="1:79" x14ac:dyDescent="0.35">
      <c r="A874" s="102">
        <v>44224</v>
      </c>
      <c r="B874" s="11" t="s">
        <v>17</v>
      </c>
      <c r="C874" s="7" t="s">
        <v>357</v>
      </c>
      <c r="D874" s="61" t="s">
        <v>388</v>
      </c>
      <c r="E874" s="7">
        <v>228404</v>
      </c>
      <c r="F874" s="7" t="s">
        <v>389</v>
      </c>
      <c r="G874" s="7">
        <v>228402</v>
      </c>
      <c r="H874" s="7">
        <v>2</v>
      </c>
      <c r="I874" s="7" t="str">
        <f t="shared" si="218"/>
        <v>Matches old PSSE info</v>
      </c>
      <c r="J874" s="7"/>
      <c r="K874" s="11"/>
      <c r="L874" s="7">
        <v>243</v>
      </c>
      <c r="M874" s="7">
        <v>273</v>
      </c>
      <c r="N874" s="7">
        <v>315</v>
      </c>
      <c r="O874" s="7">
        <v>276</v>
      </c>
      <c r="P874" s="7">
        <v>286</v>
      </c>
      <c r="Q874" s="7">
        <v>329</v>
      </c>
      <c r="R874" s="1"/>
      <c r="S874" s="7">
        <v>243</v>
      </c>
      <c r="T874" s="7">
        <v>273</v>
      </c>
      <c r="U874" s="7">
        <v>315</v>
      </c>
      <c r="V874" s="7">
        <v>276</v>
      </c>
      <c r="W874" s="7">
        <v>286</v>
      </c>
      <c r="X874" s="49">
        <v>329</v>
      </c>
      <c r="Y874" s="56">
        <f t="shared" si="219"/>
        <v>0</v>
      </c>
      <c r="Z874" s="7">
        <f t="shared" si="220"/>
        <v>0</v>
      </c>
      <c r="AA874" s="7">
        <f t="shared" si="221"/>
        <v>0</v>
      </c>
      <c r="AB874" s="7">
        <f t="shared" si="222"/>
        <v>0</v>
      </c>
      <c r="AC874" s="7">
        <f t="shared" si="223"/>
        <v>0</v>
      </c>
      <c r="AD874" s="7">
        <f t="shared" si="224"/>
        <v>0</v>
      </c>
      <c r="AI874" s="86" t="b">
        <f t="shared" si="225"/>
        <v>1</v>
      </c>
      <c r="AJ874" s="86" t="b">
        <f t="shared" si="226"/>
        <v>1</v>
      </c>
      <c r="AK874" s="86" t="b">
        <f t="shared" si="227"/>
        <v>0</v>
      </c>
      <c r="AM874" s="12" t="str">
        <f t="shared" si="190"/>
        <v>no change</v>
      </c>
      <c r="AN874" s="12" t="str">
        <f t="shared" si="191"/>
        <v>blank</v>
      </c>
      <c r="AO874" s="12" t="str">
        <f t="shared" si="192"/>
        <v>no change</v>
      </c>
      <c r="AP874" s="12" t="str">
        <f t="shared" si="193"/>
        <v>blank</v>
      </c>
      <c r="AQ874" s="12" t="str">
        <f t="shared" si="194"/>
        <v>no change</v>
      </c>
      <c r="AR874" s="12" t="str">
        <f t="shared" si="195"/>
        <v>blank</v>
      </c>
      <c r="AS874" s="12" t="str">
        <f t="shared" si="196"/>
        <v>no change</v>
      </c>
      <c r="AT874" s="12" t="str">
        <f t="shared" si="197"/>
        <v>blank</v>
      </c>
      <c r="AU874" s="12" t="str">
        <f t="shared" si="198"/>
        <v>no change</v>
      </c>
      <c r="AV874" s="12" t="str">
        <f t="shared" si="199"/>
        <v>blank</v>
      </c>
      <c r="AW874" s="12" t="str">
        <f t="shared" si="200"/>
        <v>no change</v>
      </c>
      <c r="AX874" s="12" t="str">
        <f t="shared" si="201"/>
        <v>blank</v>
      </c>
      <c r="AY874" s="103"/>
      <c r="AZ874" s="103" t="str">
        <f t="shared" si="202"/>
        <v>no change</v>
      </c>
      <c r="BA874" s="103" t="str">
        <f t="shared" si="203"/>
        <v xml:space="preserve"> </v>
      </c>
      <c r="BB874" s="103" t="str">
        <f t="shared" si="204"/>
        <v xml:space="preserve"> </v>
      </c>
      <c r="BC874" s="12" t="str">
        <f t="shared" si="205"/>
        <v xml:space="preserve"> </v>
      </c>
      <c r="BD874" s="12" t="str">
        <f t="shared" si="206"/>
        <v xml:space="preserve"> </v>
      </c>
      <c r="BE874" s="12" t="str">
        <f t="shared" si="207"/>
        <v xml:space="preserve"> </v>
      </c>
      <c r="BH874" s="110">
        <f t="shared" si="208"/>
        <v>0</v>
      </c>
      <c r="BI874" s="110">
        <f t="shared" si="209"/>
        <v>0</v>
      </c>
      <c r="BJ874" s="110">
        <f t="shared" si="210"/>
        <v>0</v>
      </c>
      <c r="BK874" s="110">
        <f t="shared" si="211"/>
        <v>0</v>
      </c>
      <c r="BL874" s="110">
        <f t="shared" si="212"/>
        <v>0</v>
      </c>
      <c r="BM874" s="110">
        <f t="shared" si="213"/>
        <v>0</v>
      </c>
      <c r="BN874" s="103"/>
      <c r="BO874" s="130">
        <f t="shared" si="214"/>
        <v>0</v>
      </c>
      <c r="BP874" s="130" cm="1">
        <f t="array" ref="BP874">MIN(IF(BH874:BM874&lt;0, BH874:BM874))</f>
        <v>0</v>
      </c>
      <c r="BQ874" s="12">
        <f t="shared" si="215"/>
        <v>0</v>
      </c>
      <c r="BR874" s="12">
        <f t="shared" si="216"/>
        <v>0</v>
      </c>
      <c r="BS874" s="12">
        <f t="shared" si="217"/>
        <v>0</v>
      </c>
      <c r="BT874" s="12"/>
      <c r="CA874" s="108"/>
    </row>
    <row r="875" spans="1:79" x14ac:dyDescent="0.35">
      <c r="A875" s="102">
        <v>44224</v>
      </c>
      <c r="B875" s="11" t="s">
        <v>17</v>
      </c>
      <c r="C875" s="7" t="s">
        <v>360</v>
      </c>
      <c r="D875" s="61" t="s">
        <v>392</v>
      </c>
      <c r="E875" s="7">
        <v>200063</v>
      </c>
      <c r="F875" s="7" t="s">
        <v>393</v>
      </c>
      <c r="G875" s="7">
        <v>228002</v>
      </c>
      <c r="H875" s="7">
        <v>1</v>
      </c>
      <c r="I875" s="7" t="str">
        <f t="shared" si="218"/>
        <v>Matches old PSSE info</v>
      </c>
      <c r="J875" s="7"/>
      <c r="K875" s="11"/>
      <c r="L875" s="7">
        <v>1180</v>
      </c>
      <c r="M875" s="7">
        <v>1349</v>
      </c>
      <c r="N875" s="7">
        <v>1551</v>
      </c>
      <c r="O875" s="7">
        <v>1338</v>
      </c>
      <c r="P875" s="7">
        <v>1385</v>
      </c>
      <c r="Q875" s="7">
        <v>1593</v>
      </c>
      <c r="R875" s="1"/>
      <c r="S875" s="96">
        <v>1195</v>
      </c>
      <c r="T875" s="5">
        <v>1195</v>
      </c>
      <c r="U875" s="5">
        <v>1374</v>
      </c>
      <c r="V875" s="5">
        <v>1195</v>
      </c>
      <c r="W875" s="5">
        <v>1195</v>
      </c>
      <c r="X875" s="52">
        <v>1374</v>
      </c>
      <c r="Y875" s="56">
        <f t="shared" si="219"/>
        <v>15</v>
      </c>
      <c r="Z875" s="7">
        <f t="shared" si="220"/>
        <v>-154</v>
      </c>
      <c r="AA875" s="7">
        <f t="shared" si="221"/>
        <v>-177</v>
      </c>
      <c r="AB875" s="7">
        <f t="shared" si="222"/>
        <v>-143</v>
      </c>
      <c r="AC875" s="7">
        <f t="shared" si="223"/>
        <v>-190</v>
      </c>
      <c r="AD875" s="7">
        <f t="shared" si="224"/>
        <v>-219</v>
      </c>
      <c r="AI875" s="86" t="b">
        <f t="shared" si="225"/>
        <v>1</v>
      </c>
      <c r="AJ875" s="86" t="b">
        <f t="shared" si="226"/>
        <v>1</v>
      </c>
      <c r="AK875" s="86" t="b">
        <f t="shared" si="227"/>
        <v>0</v>
      </c>
      <c r="AM875" s="12" t="str">
        <f t="shared" si="190"/>
        <v>increase or decrease</v>
      </c>
      <c r="AN875" s="12" t="str">
        <f t="shared" si="191"/>
        <v>increase</v>
      </c>
      <c r="AO875" s="12" t="str">
        <f t="shared" si="192"/>
        <v>increase or decrease</v>
      </c>
      <c r="AP875" s="12" t="str">
        <f t="shared" si="193"/>
        <v>decrease</v>
      </c>
      <c r="AQ875" s="12" t="str">
        <f t="shared" si="194"/>
        <v>increase or decrease</v>
      </c>
      <c r="AR875" s="12" t="str">
        <f t="shared" si="195"/>
        <v>decrease</v>
      </c>
      <c r="AS875" s="12" t="str">
        <f t="shared" si="196"/>
        <v>increase or decrease</v>
      </c>
      <c r="AT875" s="12" t="str">
        <f t="shared" si="197"/>
        <v>decrease</v>
      </c>
      <c r="AU875" s="12" t="str">
        <f t="shared" si="198"/>
        <v>increase or decrease</v>
      </c>
      <c r="AV875" s="12" t="str">
        <f t="shared" si="199"/>
        <v>decrease</v>
      </c>
      <c r="AW875" s="12" t="str">
        <f t="shared" si="200"/>
        <v>increase or decrease</v>
      </c>
      <c r="AX875" s="12" t="str">
        <f t="shared" si="201"/>
        <v>decrease</v>
      </c>
      <c r="AY875" s="103"/>
      <c r="AZ875" s="103" t="str">
        <f t="shared" si="202"/>
        <v xml:space="preserve"> </v>
      </c>
      <c r="BA875" s="103" t="str">
        <f t="shared" si="203"/>
        <v>increase</v>
      </c>
      <c r="BB875" s="103" t="str">
        <f t="shared" si="204"/>
        <v>decrease</v>
      </c>
      <c r="BC875" s="12" t="str">
        <f t="shared" si="205"/>
        <v xml:space="preserve"> </v>
      </c>
      <c r="BD875" s="12" t="str">
        <f t="shared" si="206"/>
        <v xml:space="preserve"> </v>
      </c>
      <c r="BE875" s="12" t="str">
        <f t="shared" si="207"/>
        <v>both</v>
      </c>
      <c r="BH875" s="110">
        <f t="shared" si="208"/>
        <v>1.2711864406779662E-2</v>
      </c>
      <c r="BI875" s="110">
        <f t="shared" si="209"/>
        <v>-0.11415863602668644</v>
      </c>
      <c r="BJ875" s="110">
        <f t="shared" si="210"/>
        <v>-0.11411992263056092</v>
      </c>
      <c r="BK875" s="110">
        <f t="shared" si="211"/>
        <v>-0.10687593423019431</v>
      </c>
      <c r="BL875" s="110">
        <f t="shared" si="212"/>
        <v>-0.13718411552346571</v>
      </c>
      <c r="BM875" s="110">
        <f t="shared" si="213"/>
        <v>-0.13747645951035781</v>
      </c>
      <c r="BN875" s="103"/>
      <c r="BO875" s="130">
        <f t="shared" si="214"/>
        <v>-0.13747645951035781</v>
      </c>
      <c r="BP875" s="130" cm="1">
        <f t="array" ref="BP875">MIN(IF(BH875:BM875&lt;0, BH875:BM875))</f>
        <v>-0.13747645951035781</v>
      </c>
      <c r="BQ875" s="12">
        <f t="shared" si="215"/>
        <v>0</v>
      </c>
      <c r="BR875" s="12">
        <f t="shared" si="216"/>
        <v>1</v>
      </c>
      <c r="BS875" s="12">
        <f t="shared" si="217"/>
        <v>0</v>
      </c>
      <c r="BT875" s="12"/>
      <c r="CA875" s="108"/>
    </row>
    <row r="876" spans="1:79" x14ac:dyDescent="0.35">
      <c r="A876" s="102">
        <v>44201</v>
      </c>
      <c r="B876" s="11" t="s">
        <v>26</v>
      </c>
      <c r="C876" s="7">
        <v>5015</v>
      </c>
      <c r="D876" s="7" t="s">
        <v>33</v>
      </c>
      <c r="E876" s="7">
        <v>200027</v>
      </c>
      <c r="F876" s="7" t="s">
        <v>309</v>
      </c>
      <c r="G876" s="7">
        <v>200029</v>
      </c>
      <c r="H876" s="7">
        <v>1</v>
      </c>
      <c r="I876" s="7" t="str">
        <f t="shared" si="218"/>
        <v>Matches old PSSE info</v>
      </c>
      <c r="J876" s="7"/>
      <c r="K876" s="11"/>
      <c r="L876" s="7">
        <v>2701</v>
      </c>
      <c r="M876" s="7">
        <v>3013</v>
      </c>
      <c r="N876" s="7">
        <v>3465</v>
      </c>
      <c r="O876" s="7">
        <v>2909</v>
      </c>
      <c r="P876" s="7">
        <v>3247</v>
      </c>
      <c r="Q876" s="7">
        <v>3734</v>
      </c>
      <c r="R876" s="1"/>
      <c r="S876" s="5">
        <v>2193</v>
      </c>
      <c r="T876" s="5">
        <v>2598</v>
      </c>
      <c r="U876" s="5">
        <v>2987</v>
      </c>
      <c r="V876" s="5">
        <v>2598</v>
      </c>
      <c r="W876" s="5">
        <v>2598</v>
      </c>
      <c r="X876" s="52">
        <v>2987</v>
      </c>
      <c r="Y876" s="56">
        <f t="shared" si="219"/>
        <v>-508</v>
      </c>
      <c r="Z876" s="7">
        <f t="shared" si="220"/>
        <v>-415</v>
      </c>
      <c r="AA876" s="7">
        <f t="shared" si="221"/>
        <v>-478</v>
      </c>
      <c r="AB876" s="7">
        <f t="shared" si="222"/>
        <v>-311</v>
      </c>
      <c r="AC876" s="7">
        <f t="shared" si="223"/>
        <v>-649</v>
      </c>
      <c r="AD876" s="7">
        <f t="shared" si="224"/>
        <v>-747</v>
      </c>
      <c r="AI876" s="86" t="b">
        <f t="shared" si="225"/>
        <v>1</v>
      </c>
      <c r="AJ876" s="86" t="b">
        <f t="shared" si="226"/>
        <v>1</v>
      </c>
      <c r="AK876" s="86" t="b">
        <f t="shared" si="227"/>
        <v>0</v>
      </c>
      <c r="AM876" s="12" t="str">
        <f t="shared" si="190"/>
        <v>increase or decrease</v>
      </c>
      <c r="AN876" s="12" t="str">
        <f t="shared" si="191"/>
        <v>decrease</v>
      </c>
      <c r="AO876" s="12" t="str">
        <f t="shared" si="192"/>
        <v>increase or decrease</v>
      </c>
      <c r="AP876" s="12" t="str">
        <f t="shared" si="193"/>
        <v>decrease</v>
      </c>
      <c r="AQ876" s="12" t="str">
        <f t="shared" si="194"/>
        <v>increase or decrease</v>
      </c>
      <c r="AR876" s="12" t="str">
        <f t="shared" si="195"/>
        <v>decrease</v>
      </c>
      <c r="AS876" s="12" t="str">
        <f t="shared" si="196"/>
        <v>increase or decrease</v>
      </c>
      <c r="AT876" s="12" t="str">
        <f t="shared" si="197"/>
        <v>decrease</v>
      </c>
      <c r="AU876" s="12" t="str">
        <f t="shared" si="198"/>
        <v>increase or decrease</v>
      </c>
      <c r="AV876" s="12" t="str">
        <f t="shared" si="199"/>
        <v>decrease</v>
      </c>
      <c r="AW876" s="12" t="str">
        <f t="shared" si="200"/>
        <v>increase or decrease</v>
      </c>
      <c r="AX876" s="12" t="str">
        <f t="shared" si="201"/>
        <v>decrease</v>
      </c>
      <c r="AY876" s="103"/>
      <c r="AZ876" s="103" t="str">
        <f t="shared" si="202"/>
        <v xml:space="preserve"> </v>
      </c>
      <c r="BA876" s="103" t="str">
        <f t="shared" si="203"/>
        <v xml:space="preserve"> </v>
      </c>
      <c r="BB876" s="103" t="str">
        <f t="shared" si="204"/>
        <v>decrease</v>
      </c>
      <c r="BC876" s="12" t="str">
        <f t="shared" si="205"/>
        <v xml:space="preserve"> </v>
      </c>
      <c r="BD876" s="12" t="str">
        <f t="shared" si="206"/>
        <v>decrease</v>
      </c>
      <c r="BE876" s="12" t="str">
        <f t="shared" si="207"/>
        <v xml:space="preserve"> </v>
      </c>
      <c r="BH876" s="110">
        <f t="shared" si="208"/>
        <v>-0.18807848944835245</v>
      </c>
      <c r="BI876" s="110">
        <f t="shared" si="209"/>
        <v>-0.13773647527381347</v>
      </c>
      <c r="BJ876" s="110">
        <f t="shared" si="210"/>
        <v>-0.13795093795093796</v>
      </c>
      <c r="BK876" s="110">
        <f t="shared" si="211"/>
        <v>-0.1069095909247164</v>
      </c>
      <c r="BL876" s="110">
        <f t="shared" si="212"/>
        <v>-0.19987680936248844</v>
      </c>
      <c r="BM876" s="110">
        <f t="shared" si="213"/>
        <v>-0.20005356186395287</v>
      </c>
      <c r="BN876" s="103"/>
      <c r="BO876" s="130">
        <f t="shared" si="214"/>
        <v>-0.20005356186395287</v>
      </c>
      <c r="BP876" s="130" cm="1">
        <f t="array" ref="BP876">MIN(IF(BH876:BM876&lt;0, BH876:BM876))</f>
        <v>-0.20005356186395287</v>
      </c>
      <c r="BQ876" s="12">
        <f t="shared" si="215"/>
        <v>1</v>
      </c>
      <c r="BR876" s="12">
        <f t="shared" si="216"/>
        <v>0</v>
      </c>
      <c r="BS876" s="12">
        <f t="shared" si="217"/>
        <v>0</v>
      </c>
      <c r="BT876" s="12"/>
      <c r="CA876" s="108"/>
    </row>
    <row r="877" spans="1:79" x14ac:dyDescent="0.35">
      <c r="A877" s="102">
        <v>44201</v>
      </c>
      <c r="B877" s="11" t="s">
        <v>26</v>
      </c>
      <c r="C877" s="7">
        <v>5025</v>
      </c>
      <c r="D877" s="7" t="s">
        <v>32</v>
      </c>
      <c r="E877" s="7">
        <v>200010</v>
      </c>
      <c r="F877" s="7" t="s">
        <v>47</v>
      </c>
      <c r="G877" s="7">
        <v>200051</v>
      </c>
      <c r="H877" s="7">
        <v>1</v>
      </c>
      <c r="I877" s="7" t="str">
        <f t="shared" si="218"/>
        <v>Matches old PSSE info</v>
      </c>
      <c r="J877" s="7"/>
      <c r="K877" s="11"/>
      <c r="L877" s="7">
        <v>2986</v>
      </c>
      <c r="M877" s="7">
        <v>3710</v>
      </c>
      <c r="N877" s="7">
        <v>4266</v>
      </c>
      <c r="O877" s="7">
        <v>3838</v>
      </c>
      <c r="P877" s="7">
        <v>4330</v>
      </c>
      <c r="Q877" s="7">
        <v>4979</v>
      </c>
      <c r="R877" s="1"/>
      <c r="S877" s="5">
        <v>2558</v>
      </c>
      <c r="T877" s="5">
        <v>2727</v>
      </c>
      <c r="U877" s="5">
        <v>3137</v>
      </c>
      <c r="V877" s="5">
        <v>2727</v>
      </c>
      <c r="W877" s="5">
        <v>2727</v>
      </c>
      <c r="X877" s="52">
        <v>3137</v>
      </c>
      <c r="Y877" s="56">
        <f t="shared" si="219"/>
        <v>-428</v>
      </c>
      <c r="Z877" s="7">
        <f t="shared" si="220"/>
        <v>-983</v>
      </c>
      <c r="AA877" s="7">
        <f t="shared" si="221"/>
        <v>-1129</v>
      </c>
      <c r="AB877" s="7">
        <f t="shared" si="222"/>
        <v>-1111</v>
      </c>
      <c r="AC877" s="7">
        <f t="shared" si="223"/>
        <v>-1603</v>
      </c>
      <c r="AD877" s="7">
        <f t="shared" si="224"/>
        <v>-1842</v>
      </c>
      <c r="AI877" s="86" t="b">
        <f t="shared" si="225"/>
        <v>1</v>
      </c>
      <c r="AJ877" s="86" t="b">
        <f t="shared" si="226"/>
        <v>1</v>
      </c>
      <c r="AK877" s="86" t="b">
        <f t="shared" si="227"/>
        <v>0</v>
      </c>
      <c r="AM877" s="12" t="str">
        <f t="shared" si="190"/>
        <v>increase or decrease</v>
      </c>
      <c r="AN877" s="12" t="str">
        <f t="shared" si="191"/>
        <v>decrease</v>
      </c>
      <c r="AO877" s="12" t="str">
        <f t="shared" si="192"/>
        <v>increase or decrease</v>
      </c>
      <c r="AP877" s="12" t="str">
        <f t="shared" si="193"/>
        <v>decrease</v>
      </c>
      <c r="AQ877" s="12" t="str">
        <f t="shared" si="194"/>
        <v>increase or decrease</v>
      </c>
      <c r="AR877" s="12" t="str">
        <f t="shared" si="195"/>
        <v>decrease</v>
      </c>
      <c r="AS877" s="12" t="str">
        <f t="shared" si="196"/>
        <v>increase or decrease</v>
      </c>
      <c r="AT877" s="12" t="str">
        <f t="shared" si="197"/>
        <v>decrease</v>
      </c>
      <c r="AU877" s="12" t="str">
        <f t="shared" si="198"/>
        <v>increase or decrease</v>
      </c>
      <c r="AV877" s="12" t="str">
        <f t="shared" si="199"/>
        <v>decrease</v>
      </c>
      <c r="AW877" s="12" t="str">
        <f t="shared" si="200"/>
        <v>increase or decrease</v>
      </c>
      <c r="AX877" s="12" t="str">
        <f t="shared" si="201"/>
        <v>decrease</v>
      </c>
      <c r="AY877" s="103"/>
      <c r="AZ877" s="103" t="str">
        <f t="shared" si="202"/>
        <v xml:space="preserve"> </v>
      </c>
      <c r="BA877" s="103" t="str">
        <f t="shared" si="203"/>
        <v xml:space="preserve"> </v>
      </c>
      <c r="BB877" s="103" t="str">
        <f t="shared" si="204"/>
        <v>decrease</v>
      </c>
      <c r="BC877" s="12" t="str">
        <f t="shared" si="205"/>
        <v xml:space="preserve"> </v>
      </c>
      <c r="BD877" s="12" t="str">
        <f t="shared" si="206"/>
        <v>decrease</v>
      </c>
      <c r="BE877" s="12" t="str">
        <f t="shared" si="207"/>
        <v xml:space="preserve"> </v>
      </c>
      <c r="BH877" s="110">
        <f t="shared" si="208"/>
        <v>-0.14333556597454788</v>
      </c>
      <c r="BI877" s="110">
        <f t="shared" si="209"/>
        <v>-0.26495956873315363</v>
      </c>
      <c r="BJ877" s="110">
        <f t="shared" si="210"/>
        <v>-0.26465072667604311</v>
      </c>
      <c r="BK877" s="110">
        <f t="shared" si="211"/>
        <v>-0.28947368421052633</v>
      </c>
      <c r="BL877" s="110">
        <f t="shared" si="212"/>
        <v>-0.37020785219399538</v>
      </c>
      <c r="BM877" s="110">
        <f t="shared" si="213"/>
        <v>-0.36995380598513755</v>
      </c>
      <c r="BN877" s="103"/>
      <c r="BO877" s="130">
        <f t="shared" si="214"/>
        <v>-0.37020785219399538</v>
      </c>
      <c r="BP877" s="130" cm="1">
        <f t="array" ref="BP877">MIN(IF(BH877:BM877&lt;0, BH877:BM877))</f>
        <v>-0.37020785219399538</v>
      </c>
      <c r="BQ877" s="12">
        <f t="shared" si="215"/>
        <v>1</v>
      </c>
      <c r="BR877" s="12">
        <f t="shared" si="216"/>
        <v>0</v>
      </c>
      <c r="BS877" s="12">
        <f t="shared" si="217"/>
        <v>0</v>
      </c>
      <c r="BT877" s="12"/>
      <c r="CA877" s="108"/>
    </row>
    <row r="878" spans="1:79" x14ac:dyDescent="0.35">
      <c r="A878" s="102">
        <v>44201</v>
      </c>
      <c r="B878" s="11" t="s">
        <v>26</v>
      </c>
      <c r="C878" s="7">
        <v>5036</v>
      </c>
      <c r="D878" s="7" t="s">
        <v>32</v>
      </c>
      <c r="E878" s="7">
        <v>200010</v>
      </c>
      <c r="F878" s="7" t="s">
        <v>33</v>
      </c>
      <c r="G878" s="7">
        <v>200027</v>
      </c>
      <c r="H878" s="7">
        <v>1</v>
      </c>
      <c r="I878" s="7" t="str">
        <f t="shared" si="218"/>
        <v>Matches old PSSE info</v>
      </c>
      <c r="J878" s="7"/>
      <c r="K878" s="11"/>
      <c r="L878" s="7">
        <v>2701</v>
      </c>
      <c r="M878" s="7">
        <v>3013</v>
      </c>
      <c r="N878" s="7">
        <v>3465</v>
      </c>
      <c r="O878" s="7">
        <v>2909</v>
      </c>
      <c r="P878" s="7">
        <v>3247</v>
      </c>
      <c r="Q878" s="7">
        <v>3734</v>
      </c>
      <c r="R878" s="1"/>
      <c r="S878" s="5">
        <v>2193</v>
      </c>
      <c r="T878" s="5">
        <v>2598</v>
      </c>
      <c r="U878" s="5">
        <v>2987</v>
      </c>
      <c r="V878" s="5">
        <v>2598</v>
      </c>
      <c r="W878" s="5">
        <v>2598</v>
      </c>
      <c r="X878" s="52">
        <v>2987</v>
      </c>
      <c r="Y878" s="56">
        <f t="shared" si="219"/>
        <v>-508</v>
      </c>
      <c r="Z878" s="7">
        <f t="shared" si="220"/>
        <v>-415</v>
      </c>
      <c r="AA878" s="7">
        <f t="shared" si="221"/>
        <v>-478</v>
      </c>
      <c r="AB878" s="7">
        <f t="shared" si="222"/>
        <v>-311</v>
      </c>
      <c r="AC878" s="7">
        <f t="shared" si="223"/>
        <v>-649</v>
      </c>
      <c r="AD878" s="7">
        <f t="shared" si="224"/>
        <v>-747</v>
      </c>
      <c r="AI878" s="86" t="b">
        <f t="shared" si="225"/>
        <v>1</v>
      </c>
      <c r="AJ878" s="86" t="b">
        <f t="shared" si="226"/>
        <v>1</v>
      </c>
      <c r="AK878" s="86" t="b">
        <f t="shared" si="227"/>
        <v>0</v>
      </c>
      <c r="AM878" s="12" t="str">
        <f t="shared" si="190"/>
        <v>increase or decrease</v>
      </c>
      <c r="AN878" s="12" t="str">
        <f t="shared" si="191"/>
        <v>decrease</v>
      </c>
      <c r="AO878" s="12" t="str">
        <f t="shared" si="192"/>
        <v>increase or decrease</v>
      </c>
      <c r="AP878" s="12" t="str">
        <f t="shared" si="193"/>
        <v>decrease</v>
      </c>
      <c r="AQ878" s="12" t="str">
        <f t="shared" si="194"/>
        <v>increase or decrease</v>
      </c>
      <c r="AR878" s="12" t="str">
        <f t="shared" si="195"/>
        <v>decrease</v>
      </c>
      <c r="AS878" s="12" t="str">
        <f t="shared" si="196"/>
        <v>increase or decrease</v>
      </c>
      <c r="AT878" s="12" t="str">
        <f t="shared" si="197"/>
        <v>decrease</v>
      </c>
      <c r="AU878" s="12" t="str">
        <f t="shared" si="198"/>
        <v>increase or decrease</v>
      </c>
      <c r="AV878" s="12" t="str">
        <f t="shared" si="199"/>
        <v>decrease</v>
      </c>
      <c r="AW878" s="12" t="str">
        <f t="shared" si="200"/>
        <v>increase or decrease</v>
      </c>
      <c r="AX878" s="12" t="str">
        <f t="shared" si="201"/>
        <v>decrease</v>
      </c>
      <c r="AY878" s="103"/>
      <c r="AZ878" s="103" t="str">
        <f t="shared" si="202"/>
        <v xml:space="preserve"> </v>
      </c>
      <c r="BA878" s="103" t="str">
        <f t="shared" si="203"/>
        <v xml:space="preserve"> </v>
      </c>
      <c r="BB878" s="103" t="str">
        <f t="shared" si="204"/>
        <v>decrease</v>
      </c>
      <c r="BC878" s="12" t="str">
        <f t="shared" si="205"/>
        <v xml:space="preserve"> </v>
      </c>
      <c r="BD878" s="12" t="str">
        <f t="shared" si="206"/>
        <v>decrease</v>
      </c>
      <c r="BE878" s="12" t="str">
        <f t="shared" si="207"/>
        <v xml:space="preserve"> </v>
      </c>
      <c r="BH878" s="110">
        <f t="shared" si="208"/>
        <v>-0.18807848944835245</v>
      </c>
      <c r="BI878" s="110">
        <f t="shared" si="209"/>
        <v>-0.13773647527381347</v>
      </c>
      <c r="BJ878" s="110">
        <f t="shared" si="210"/>
        <v>-0.13795093795093796</v>
      </c>
      <c r="BK878" s="110">
        <f t="shared" si="211"/>
        <v>-0.1069095909247164</v>
      </c>
      <c r="BL878" s="110">
        <f t="shared" si="212"/>
        <v>-0.19987680936248844</v>
      </c>
      <c r="BM878" s="110">
        <f t="shared" si="213"/>
        <v>-0.20005356186395287</v>
      </c>
      <c r="BN878" s="103"/>
      <c r="BO878" s="130">
        <f t="shared" si="214"/>
        <v>-0.20005356186395287</v>
      </c>
      <c r="BP878" s="130" cm="1">
        <f t="array" ref="BP878">MIN(IF(BH878:BM878&lt;0, BH878:BM878))</f>
        <v>-0.20005356186395287</v>
      </c>
      <c r="BQ878" s="12">
        <f t="shared" si="215"/>
        <v>1</v>
      </c>
      <c r="BR878" s="12">
        <f t="shared" si="216"/>
        <v>0</v>
      </c>
      <c r="BS878" s="12">
        <f t="shared" si="217"/>
        <v>0</v>
      </c>
      <c r="BT878" s="12"/>
      <c r="CA878" s="108"/>
    </row>
    <row r="879" spans="1:79" x14ac:dyDescent="0.35">
      <c r="A879" s="102">
        <v>44224</v>
      </c>
      <c r="B879" s="11" t="s">
        <v>26</v>
      </c>
      <c r="C879" s="7">
        <v>6829</v>
      </c>
      <c r="D879" s="7" t="s">
        <v>481</v>
      </c>
      <c r="E879" s="7">
        <v>231804</v>
      </c>
      <c r="F879" s="7" t="s">
        <v>482</v>
      </c>
      <c r="G879" s="7">
        <v>231215</v>
      </c>
      <c r="H879" s="7">
        <v>1</v>
      </c>
      <c r="I879" s="7" t="str">
        <f t="shared" ref="I879:I909" si="228">IF(COUNTIF($C$467:$C$813,C879)&gt;0,IF(AND((E879=INDEX($E$467:$E$813,MATCH(C879,$C$467:$C$813,0))),(G879=INDEX($G$467:$G$813,MATCH(C879,$C$467:$C$813,0))),(H879=INDEX($H$467:$H$813,MATCH(C879,$C$467:$C$813,0)))),"Matches old PSSE info","Does not match old PSSE info"),"New Update")</f>
        <v>Matches old PSSE info</v>
      </c>
      <c r="J879" s="7"/>
      <c r="K879" s="11"/>
      <c r="L879" s="7">
        <v>121</v>
      </c>
      <c r="M879" s="7">
        <v>156</v>
      </c>
      <c r="N879" s="7">
        <v>180</v>
      </c>
      <c r="O879" s="7">
        <v>155</v>
      </c>
      <c r="P879" s="7">
        <v>182</v>
      </c>
      <c r="Q879" s="7">
        <v>209</v>
      </c>
      <c r="R879" s="1"/>
      <c r="S879" s="5">
        <v>91</v>
      </c>
      <c r="T879" s="5">
        <v>123</v>
      </c>
      <c r="U879" s="5">
        <v>142</v>
      </c>
      <c r="V879" s="5">
        <v>110</v>
      </c>
      <c r="W879" s="5">
        <v>144</v>
      </c>
      <c r="X879" s="52">
        <v>166</v>
      </c>
      <c r="Y879" s="56">
        <f t="shared" ref="Y879:Y909" si="229">S879-L879</f>
        <v>-30</v>
      </c>
      <c r="Z879" s="7">
        <f t="shared" ref="Z879:Z909" si="230">T879-M879</f>
        <v>-33</v>
      </c>
      <c r="AA879" s="7">
        <f t="shared" ref="AA879:AA909" si="231">U879-N879</f>
        <v>-38</v>
      </c>
      <c r="AB879" s="7">
        <f t="shared" ref="AB879:AB909" si="232">V879-O879</f>
        <v>-45</v>
      </c>
      <c r="AC879" s="7">
        <f t="shared" ref="AC879:AC909" si="233">W879-P879</f>
        <v>-38</v>
      </c>
      <c r="AD879" s="7">
        <f t="shared" ref="AD879:AD909" si="234">X879-Q879</f>
        <v>-43</v>
      </c>
      <c r="AI879" s="86" t="b">
        <f t="shared" ref="AI879:AI909" si="235">(U879/T879)&gt;=1.03</f>
        <v>1</v>
      </c>
      <c r="AJ879" s="86" t="b">
        <f t="shared" ref="AJ879:AJ909" si="236">(X879/W879)&gt;=1.03</f>
        <v>1</v>
      </c>
      <c r="AK879" s="86" t="b">
        <f t="shared" ref="AK879:AK909" si="237">OR(NOT(AI879),NOT(AJ879))</f>
        <v>0</v>
      </c>
      <c r="AM879" s="12" t="str">
        <f t="shared" si="190"/>
        <v>increase or decrease</v>
      </c>
      <c r="AN879" s="12" t="str">
        <f t="shared" si="191"/>
        <v>decrease</v>
      </c>
      <c r="AO879" s="12" t="str">
        <f t="shared" si="192"/>
        <v>increase or decrease</v>
      </c>
      <c r="AP879" s="12" t="str">
        <f t="shared" si="193"/>
        <v>decrease</v>
      </c>
      <c r="AQ879" s="12" t="str">
        <f t="shared" si="194"/>
        <v>increase or decrease</v>
      </c>
      <c r="AR879" s="12" t="str">
        <f t="shared" si="195"/>
        <v>decrease</v>
      </c>
      <c r="AS879" s="12" t="str">
        <f t="shared" si="196"/>
        <v>increase or decrease</v>
      </c>
      <c r="AT879" s="12" t="str">
        <f t="shared" si="197"/>
        <v>decrease</v>
      </c>
      <c r="AU879" s="12" t="str">
        <f t="shared" si="198"/>
        <v>increase or decrease</v>
      </c>
      <c r="AV879" s="12" t="str">
        <f t="shared" si="199"/>
        <v>decrease</v>
      </c>
      <c r="AW879" s="12" t="str">
        <f t="shared" si="200"/>
        <v>increase or decrease</v>
      </c>
      <c r="AX879" s="12" t="str">
        <f t="shared" si="201"/>
        <v>decrease</v>
      </c>
      <c r="AY879" s="103"/>
      <c r="AZ879" s="103" t="str">
        <f t="shared" si="202"/>
        <v xml:space="preserve"> </v>
      </c>
      <c r="BA879" s="103" t="str">
        <f t="shared" si="203"/>
        <v xml:space="preserve"> </v>
      </c>
      <c r="BB879" s="103" t="str">
        <f t="shared" si="204"/>
        <v>decrease</v>
      </c>
      <c r="BC879" s="12" t="str">
        <f t="shared" si="205"/>
        <v xml:space="preserve"> </v>
      </c>
      <c r="BD879" s="12" t="str">
        <f t="shared" si="206"/>
        <v>decrease</v>
      </c>
      <c r="BE879" s="12" t="str">
        <f t="shared" si="207"/>
        <v xml:space="preserve"> </v>
      </c>
      <c r="BH879" s="110">
        <f t="shared" si="208"/>
        <v>-0.24793388429752067</v>
      </c>
      <c r="BI879" s="110">
        <f t="shared" si="209"/>
        <v>-0.21153846153846154</v>
      </c>
      <c r="BJ879" s="110">
        <f t="shared" si="210"/>
        <v>-0.21111111111111111</v>
      </c>
      <c r="BK879" s="110">
        <f t="shared" si="211"/>
        <v>-0.29032258064516131</v>
      </c>
      <c r="BL879" s="110">
        <f t="shared" si="212"/>
        <v>-0.2087912087912088</v>
      </c>
      <c r="BM879" s="110">
        <f t="shared" si="213"/>
        <v>-0.20574162679425836</v>
      </c>
      <c r="BN879" s="103"/>
      <c r="BO879" s="130">
        <f t="shared" si="214"/>
        <v>-0.29032258064516131</v>
      </c>
      <c r="BP879" s="130" cm="1">
        <f t="array" ref="BP879">MIN(IF(BH879:BM879&lt;0, BH879:BM879))</f>
        <v>-0.29032258064516131</v>
      </c>
      <c r="BQ879" s="12">
        <f t="shared" si="215"/>
        <v>1</v>
      </c>
      <c r="BR879" s="12">
        <f t="shared" si="216"/>
        <v>0</v>
      </c>
      <c r="BS879" s="12">
        <f t="shared" si="217"/>
        <v>0</v>
      </c>
      <c r="BT879" s="12"/>
      <c r="CA879" s="108"/>
    </row>
    <row r="880" spans="1:79" x14ac:dyDescent="0.35">
      <c r="A880" s="102">
        <v>44224</v>
      </c>
      <c r="B880" s="11" t="s">
        <v>26</v>
      </c>
      <c r="C880" s="7">
        <v>6836</v>
      </c>
      <c r="D880" s="7" t="s">
        <v>481</v>
      </c>
      <c r="E880" s="7">
        <v>231804</v>
      </c>
      <c r="F880" s="7" t="s">
        <v>483</v>
      </c>
      <c r="G880" s="7">
        <v>231207</v>
      </c>
      <c r="H880" s="7">
        <v>1</v>
      </c>
      <c r="I880" s="7" t="str">
        <f t="shared" si="228"/>
        <v>Matches old PSSE info</v>
      </c>
      <c r="J880" s="7"/>
      <c r="K880" s="11"/>
      <c r="L880" s="7">
        <v>137</v>
      </c>
      <c r="M880" s="7">
        <v>174</v>
      </c>
      <c r="N880" s="7">
        <v>200</v>
      </c>
      <c r="O880" s="7">
        <v>158</v>
      </c>
      <c r="P880" s="7">
        <v>194</v>
      </c>
      <c r="Q880" s="7">
        <v>223</v>
      </c>
      <c r="R880" s="1"/>
      <c r="S880" s="5">
        <v>91</v>
      </c>
      <c r="T880" s="5">
        <v>123</v>
      </c>
      <c r="U880" s="5">
        <v>142</v>
      </c>
      <c r="V880" s="5">
        <v>110</v>
      </c>
      <c r="W880" s="5">
        <v>144</v>
      </c>
      <c r="X880" s="52">
        <v>166</v>
      </c>
      <c r="Y880" s="56">
        <f t="shared" si="229"/>
        <v>-46</v>
      </c>
      <c r="Z880" s="7">
        <f t="shared" si="230"/>
        <v>-51</v>
      </c>
      <c r="AA880" s="7">
        <f t="shared" si="231"/>
        <v>-58</v>
      </c>
      <c r="AB880" s="7">
        <f t="shared" si="232"/>
        <v>-48</v>
      </c>
      <c r="AC880" s="7">
        <f t="shared" si="233"/>
        <v>-50</v>
      </c>
      <c r="AD880" s="7">
        <f t="shared" si="234"/>
        <v>-57</v>
      </c>
      <c r="AI880" s="86" t="b">
        <f t="shared" si="235"/>
        <v>1</v>
      </c>
      <c r="AJ880" s="86" t="b">
        <f t="shared" si="236"/>
        <v>1</v>
      </c>
      <c r="AK880" s="86" t="b">
        <f t="shared" si="237"/>
        <v>0</v>
      </c>
      <c r="AM880" s="12" t="str">
        <f t="shared" ref="AM880:AM941" si="238">IF(Y880=0,"no change","increase or decrease")</f>
        <v>increase or decrease</v>
      </c>
      <c r="AN880" s="12" t="str">
        <f t="shared" ref="AN880:AN941" si="239">IF(AM880="increase or decrease",IF( Y880&gt;0,"increase","decrease"),"blank")</f>
        <v>decrease</v>
      </c>
      <c r="AO880" s="12" t="str">
        <f t="shared" ref="AO880:AO941" si="240">IF(Z880=0,"no change","increase or decrease")</f>
        <v>increase or decrease</v>
      </c>
      <c r="AP880" s="12" t="str">
        <f t="shared" ref="AP880:AP941" si="241">IF(AO880="increase or decrease",IF( Z880&gt;0,"increase","decrease"),"blank")</f>
        <v>decrease</v>
      </c>
      <c r="AQ880" s="12" t="str">
        <f t="shared" ref="AQ880:AQ941" si="242">IF(AA880=0,"no change","increase or decrease")</f>
        <v>increase or decrease</v>
      </c>
      <c r="AR880" s="12" t="str">
        <f t="shared" ref="AR880:AR941" si="243">IF(AQ880="increase or decrease",IF( AA880&gt;0,"increase","decrease"),"blank")</f>
        <v>decrease</v>
      </c>
      <c r="AS880" s="12" t="str">
        <f t="shared" ref="AS880:AS941" si="244">IF(AB880=0,"no change","increase or decrease")</f>
        <v>increase or decrease</v>
      </c>
      <c r="AT880" s="12" t="str">
        <f t="shared" ref="AT880:AT941" si="245">IF(AS880="increase or decrease",IF( AB880&gt;0,"increase","decrease"),"blank")</f>
        <v>decrease</v>
      </c>
      <c r="AU880" s="12" t="str">
        <f t="shared" ref="AU880:AU941" si="246">IF(AC880=0,"no change","increase or decrease")</f>
        <v>increase or decrease</v>
      </c>
      <c r="AV880" s="12" t="str">
        <f t="shared" ref="AV880:AV941" si="247">IF(AU880="increase or decrease",IF( AC880&gt;0,"increase","decrease"),"blank")</f>
        <v>decrease</v>
      </c>
      <c r="AW880" s="12" t="str">
        <f t="shared" ref="AW880:AW941" si="248">IF(AD880=0,"no change","increase or decrease")</f>
        <v>increase or decrease</v>
      </c>
      <c r="AX880" s="12" t="str">
        <f t="shared" ref="AX880:AX941" si="249">IF(AW880="increase or decrease",IF( AD880&gt;0,"increase","decrease"),"blank")</f>
        <v>decrease</v>
      </c>
      <c r="AY880" s="103"/>
      <c r="AZ880" s="103" t="str">
        <f t="shared" ref="AZ880:AZ941" si="250">IF(AND(AM880="no change", AO880="no change", AQ880="no change", AS880="no change",AU880="no change",AW880="no change"),"no change", " ")</f>
        <v xml:space="preserve"> </v>
      </c>
      <c r="BA880" s="103" t="str">
        <f t="shared" ref="BA880:BA941" si="251">IF(OR(AN880="increase",AP880="increase",AR880="increase",AT880="increase",AV880="increase",AX880="increase"), "increase", " ")</f>
        <v xml:space="preserve"> </v>
      </c>
      <c r="BB880" s="103" t="str">
        <f t="shared" ref="BB880:BB941" si="252">IF(OR(AN880="decrease",AP880="decrease",AR880="decrease",AT880="decrease",AV880="decrease",AX880="decrease"), "decrease", " ")</f>
        <v>decrease</v>
      </c>
      <c r="BC880" s="12" t="str">
        <f t="shared" ref="BC880:BC941" si="253">IF(AND(BE880=" ", BA880="increase"), "increase", " ")</f>
        <v xml:space="preserve"> </v>
      </c>
      <c r="BD880" s="12" t="str">
        <f t="shared" ref="BD880:BD941" si="254">IF(AND(BE880=" ", BB880="decrease"), "decrease", " ")</f>
        <v>decrease</v>
      </c>
      <c r="BE880" s="12" t="str">
        <f t="shared" ref="BE880:BE941" si="255">IF(AND(BA880="increase", BB880="decrease"), "both", " ")</f>
        <v xml:space="preserve"> </v>
      </c>
      <c r="BH880" s="110">
        <f t="shared" ref="BH880:BH941" si="256">Y880/L880</f>
        <v>-0.33576642335766421</v>
      </c>
      <c r="BI880" s="110">
        <f t="shared" ref="BI880:BI941" si="257">Z880/M880</f>
        <v>-0.29310344827586204</v>
      </c>
      <c r="BJ880" s="110">
        <f t="shared" ref="BJ880:BJ941" si="258">AA880/N880</f>
        <v>-0.28999999999999998</v>
      </c>
      <c r="BK880" s="110">
        <f t="shared" ref="BK880:BK941" si="259">AB880/O880</f>
        <v>-0.30379746835443039</v>
      </c>
      <c r="BL880" s="110">
        <f t="shared" ref="BL880:BL941" si="260">AC880/P880</f>
        <v>-0.25773195876288657</v>
      </c>
      <c r="BM880" s="110">
        <f t="shared" ref="BM880:BM941" si="261">AD880/Q880</f>
        <v>-0.2556053811659193</v>
      </c>
      <c r="BN880" s="103"/>
      <c r="BO880" s="130">
        <f t="shared" si="214"/>
        <v>-0.33576642335766421</v>
      </c>
      <c r="BP880" s="130" cm="1">
        <f t="array" ref="BP880">MIN(IF(BH880:BM880&lt;0, BH880:BM880))</f>
        <v>-0.33576642335766421</v>
      </c>
      <c r="BQ880" s="12">
        <f t="shared" si="215"/>
        <v>1</v>
      </c>
      <c r="BR880" s="12">
        <f t="shared" si="216"/>
        <v>0</v>
      </c>
      <c r="BS880" s="12">
        <f t="shared" si="217"/>
        <v>0</v>
      </c>
      <c r="BT880" s="12"/>
      <c r="CA880" s="108"/>
    </row>
    <row r="881" spans="1:79" x14ac:dyDescent="0.35">
      <c r="A881" s="102">
        <v>44224</v>
      </c>
      <c r="B881" s="11" t="s">
        <v>26</v>
      </c>
      <c r="C881" s="7">
        <v>13703</v>
      </c>
      <c r="D881" s="7" t="s">
        <v>154</v>
      </c>
      <c r="E881" s="7">
        <v>232121</v>
      </c>
      <c r="F881" s="7" t="s">
        <v>82</v>
      </c>
      <c r="G881" s="7">
        <v>232119</v>
      </c>
      <c r="H881" s="7">
        <v>1</v>
      </c>
      <c r="I881" s="7" t="str">
        <f t="shared" si="228"/>
        <v>Matches old PSSE info</v>
      </c>
      <c r="J881" s="7"/>
      <c r="K881" s="11"/>
      <c r="L881" s="7">
        <v>158</v>
      </c>
      <c r="M881" s="7">
        <v>193</v>
      </c>
      <c r="N881" s="7">
        <v>222</v>
      </c>
      <c r="O881" s="7">
        <v>202</v>
      </c>
      <c r="P881" s="7">
        <v>228</v>
      </c>
      <c r="Q881" s="7">
        <v>262</v>
      </c>
      <c r="R881" s="1"/>
      <c r="S881" s="5">
        <v>138</v>
      </c>
      <c r="T881" s="5">
        <v>187</v>
      </c>
      <c r="U881" s="5">
        <v>200</v>
      </c>
      <c r="V881" s="5">
        <v>166</v>
      </c>
      <c r="W881" s="5">
        <v>219</v>
      </c>
      <c r="X881" s="52">
        <v>238</v>
      </c>
      <c r="Y881" s="56">
        <f t="shared" si="229"/>
        <v>-20</v>
      </c>
      <c r="Z881" s="7">
        <f t="shared" si="230"/>
        <v>-6</v>
      </c>
      <c r="AA881" s="7">
        <f t="shared" si="231"/>
        <v>-22</v>
      </c>
      <c r="AB881" s="7">
        <f t="shared" si="232"/>
        <v>-36</v>
      </c>
      <c r="AC881" s="7">
        <f t="shared" si="233"/>
        <v>-9</v>
      </c>
      <c r="AD881" s="7">
        <f t="shared" si="234"/>
        <v>-24</v>
      </c>
      <c r="AI881" s="86" t="b">
        <f t="shared" si="235"/>
        <v>1</v>
      </c>
      <c r="AJ881" s="86" t="b">
        <f t="shared" si="236"/>
        <v>1</v>
      </c>
      <c r="AK881" s="86" t="b">
        <f t="shared" si="237"/>
        <v>0</v>
      </c>
      <c r="AM881" s="12" t="str">
        <f t="shared" si="238"/>
        <v>increase or decrease</v>
      </c>
      <c r="AN881" s="12" t="str">
        <f t="shared" si="239"/>
        <v>decrease</v>
      </c>
      <c r="AO881" s="12" t="str">
        <f t="shared" si="240"/>
        <v>increase or decrease</v>
      </c>
      <c r="AP881" s="12" t="str">
        <f t="shared" si="241"/>
        <v>decrease</v>
      </c>
      <c r="AQ881" s="12" t="str">
        <f t="shared" si="242"/>
        <v>increase or decrease</v>
      </c>
      <c r="AR881" s="12" t="str">
        <f t="shared" si="243"/>
        <v>decrease</v>
      </c>
      <c r="AS881" s="12" t="str">
        <f t="shared" si="244"/>
        <v>increase or decrease</v>
      </c>
      <c r="AT881" s="12" t="str">
        <f t="shared" si="245"/>
        <v>decrease</v>
      </c>
      <c r="AU881" s="12" t="str">
        <f t="shared" si="246"/>
        <v>increase or decrease</v>
      </c>
      <c r="AV881" s="12" t="str">
        <f t="shared" si="247"/>
        <v>decrease</v>
      </c>
      <c r="AW881" s="12" t="str">
        <f t="shared" si="248"/>
        <v>increase or decrease</v>
      </c>
      <c r="AX881" s="12" t="str">
        <f t="shared" si="249"/>
        <v>decrease</v>
      </c>
      <c r="AY881" s="103"/>
      <c r="AZ881" s="103" t="str">
        <f t="shared" si="250"/>
        <v xml:space="preserve"> </v>
      </c>
      <c r="BA881" s="103" t="str">
        <f t="shared" si="251"/>
        <v xml:space="preserve"> </v>
      </c>
      <c r="BB881" s="103" t="str">
        <f t="shared" si="252"/>
        <v>decrease</v>
      </c>
      <c r="BC881" s="12" t="str">
        <f t="shared" si="253"/>
        <v xml:space="preserve"> </v>
      </c>
      <c r="BD881" s="12" t="str">
        <f t="shared" si="254"/>
        <v>decrease</v>
      </c>
      <c r="BE881" s="12" t="str">
        <f t="shared" si="255"/>
        <v xml:space="preserve"> </v>
      </c>
      <c r="BH881" s="110">
        <f t="shared" si="256"/>
        <v>-0.12658227848101267</v>
      </c>
      <c r="BI881" s="110">
        <f t="shared" si="257"/>
        <v>-3.1088082901554404E-2</v>
      </c>
      <c r="BJ881" s="110">
        <f t="shared" si="258"/>
        <v>-9.90990990990991E-2</v>
      </c>
      <c r="BK881" s="110">
        <f t="shared" si="259"/>
        <v>-0.17821782178217821</v>
      </c>
      <c r="BL881" s="110">
        <f t="shared" si="260"/>
        <v>-3.9473684210526314E-2</v>
      </c>
      <c r="BM881" s="110">
        <f t="shared" si="261"/>
        <v>-9.1603053435114504E-2</v>
      </c>
      <c r="BN881" s="103"/>
      <c r="BO881" s="130">
        <f t="shared" ref="BO881:BO944" si="262">IF(MAX(BH881:BM881)&lt;ABS(MIN(BH881:BM881)),MIN(BH881:BM881),MAX(BH881:BM881))</f>
        <v>-0.17821782178217821</v>
      </c>
      <c r="BP881" s="130" cm="1">
        <f t="array" ref="BP881">MIN(IF(BH881:BM881&lt;0, BH881:BM881))</f>
        <v>-0.17821782178217821</v>
      </c>
      <c r="BQ881" s="12">
        <f t="shared" ref="BQ881:BQ944" si="263">COUNTIF(BP881,"&lt;-0.2")</f>
        <v>0</v>
      </c>
      <c r="BR881" s="12">
        <f t="shared" ref="BR881:BR944" si="264">COUNTIFS(BP881,"&gt;-0.2",BP881,"&lt;=-0.10")</f>
        <v>1</v>
      </c>
      <c r="BS881" s="12">
        <f t="shared" ref="BS881:BS944" si="265">COUNTIFS(BP881,"&gt;-0.1",BP881,"&lt;0")</f>
        <v>0</v>
      </c>
      <c r="BT881" s="12"/>
      <c r="CA881" s="108"/>
    </row>
    <row r="882" spans="1:79" x14ac:dyDescent="0.35">
      <c r="A882" s="102">
        <v>44200</v>
      </c>
      <c r="B882" s="11" t="s">
        <v>26</v>
      </c>
      <c r="C882" s="7">
        <v>13704</v>
      </c>
      <c r="D882" s="7" t="s">
        <v>253</v>
      </c>
      <c r="E882" s="7">
        <v>232110</v>
      </c>
      <c r="F882" s="7" t="s">
        <v>254</v>
      </c>
      <c r="G882" s="7">
        <v>232112</v>
      </c>
      <c r="H882" s="7">
        <v>1</v>
      </c>
      <c r="I882" s="7" t="str">
        <f t="shared" si="228"/>
        <v>Matches old PSSE info</v>
      </c>
      <c r="J882" s="7"/>
      <c r="K882" s="11"/>
      <c r="L882" s="7">
        <v>242</v>
      </c>
      <c r="M882" s="7">
        <v>242</v>
      </c>
      <c r="N882" s="7">
        <v>278</v>
      </c>
      <c r="O882" s="7">
        <v>310</v>
      </c>
      <c r="P882" s="7">
        <v>308</v>
      </c>
      <c r="Q882" s="7">
        <v>356</v>
      </c>
      <c r="R882" s="1"/>
      <c r="S882" s="5">
        <v>167</v>
      </c>
      <c r="T882" s="5">
        <v>240</v>
      </c>
      <c r="U882" s="5">
        <v>264</v>
      </c>
      <c r="V882" s="5">
        <v>230</v>
      </c>
      <c r="W882" s="7">
        <v>308</v>
      </c>
      <c r="X882" s="52">
        <v>337</v>
      </c>
      <c r="Y882" s="56">
        <f t="shared" si="229"/>
        <v>-75</v>
      </c>
      <c r="Z882" s="7">
        <f t="shared" si="230"/>
        <v>-2</v>
      </c>
      <c r="AA882" s="7">
        <f t="shared" si="231"/>
        <v>-14</v>
      </c>
      <c r="AB882" s="7">
        <f t="shared" si="232"/>
        <v>-80</v>
      </c>
      <c r="AC882" s="7">
        <f t="shared" si="233"/>
        <v>0</v>
      </c>
      <c r="AD882" s="7">
        <f t="shared" si="234"/>
        <v>-19</v>
      </c>
      <c r="AI882" s="86" t="b">
        <f t="shared" si="235"/>
        <v>1</v>
      </c>
      <c r="AJ882" s="86" t="b">
        <f t="shared" si="236"/>
        <v>1</v>
      </c>
      <c r="AK882" s="86" t="b">
        <f t="shared" si="237"/>
        <v>0</v>
      </c>
      <c r="AM882" s="12" t="str">
        <f t="shared" si="238"/>
        <v>increase or decrease</v>
      </c>
      <c r="AN882" s="12" t="str">
        <f t="shared" si="239"/>
        <v>decrease</v>
      </c>
      <c r="AO882" s="12" t="str">
        <f t="shared" si="240"/>
        <v>increase or decrease</v>
      </c>
      <c r="AP882" s="12" t="str">
        <f t="shared" si="241"/>
        <v>decrease</v>
      </c>
      <c r="AQ882" s="12" t="str">
        <f t="shared" si="242"/>
        <v>increase or decrease</v>
      </c>
      <c r="AR882" s="12" t="str">
        <f t="shared" si="243"/>
        <v>decrease</v>
      </c>
      <c r="AS882" s="12" t="str">
        <f t="shared" si="244"/>
        <v>increase or decrease</v>
      </c>
      <c r="AT882" s="12" t="str">
        <f t="shared" si="245"/>
        <v>decrease</v>
      </c>
      <c r="AU882" s="12" t="str">
        <f t="shared" si="246"/>
        <v>no change</v>
      </c>
      <c r="AV882" s="12" t="str">
        <f t="shared" si="247"/>
        <v>blank</v>
      </c>
      <c r="AW882" s="12" t="str">
        <f t="shared" si="248"/>
        <v>increase or decrease</v>
      </c>
      <c r="AX882" s="12" t="str">
        <f t="shared" si="249"/>
        <v>decrease</v>
      </c>
      <c r="AY882" s="103"/>
      <c r="AZ882" s="103" t="str">
        <f t="shared" si="250"/>
        <v xml:space="preserve"> </v>
      </c>
      <c r="BA882" s="103" t="str">
        <f t="shared" si="251"/>
        <v xml:space="preserve"> </v>
      </c>
      <c r="BB882" s="103" t="str">
        <f t="shared" si="252"/>
        <v>decrease</v>
      </c>
      <c r="BC882" s="12" t="str">
        <f t="shared" si="253"/>
        <v xml:space="preserve"> </v>
      </c>
      <c r="BD882" s="12" t="str">
        <f t="shared" si="254"/>
        <v>decrease</v>
      </c>
      <c r="BE882" s="12" t="str">
        <f t="shared" si="255"/>
        <v xml:space="preserve"> </v>
      </c>
      <c r="BH882" s="110">
        <f t="shared" si="256"/>
        <v>-0.30991735537190085</v>
      </c>
      <c r="BI882" s="110">
        <f t="shared" si="257"/>
        <v>-8.2644628099173556E-3</v>
      </c>
      <c r="BJ882" s="110">
        <f t="shared" si="258"/>
        <v>-5.0359712230215826E-2</v>
      </c>
      <c r="BK882" s="110">
        <f t="shared" si="259"/>
        <v>-0.25806451612903225</v>
      </c>
      <c r="BL882" s="110">
        <f t="shared" si="260"/>
        <v>0</v>
      </c>
      <c r="BM882" s="110">
        <f t="shared" si="261"/>
        <v>-5.3370786516853931E-2</v>
      </c>
      <c r="BN882" s="103"/>
      <c r="BO882" s="130">
        <f t="shared" si="262"/>
        <v>-0.30991735537190085</v>
      </c>
      <c r="BP882" s="130" cm="1">
        <f t="array" ref="BP882">MIN(IF(BH882:BM882&lt;0, BH882:BM882))</f>
        <v>-0.30991735537190085</v>
      </c>
      <c r="BQ882" s="12">
        <f t="shared" si="263"/>
        <v>1</v>
      </c>
      <c r="BR882" s="12">
        <f t="shared" si="264"/>
        <v>0</v>
      </c>
      <c r="BS882" s="12">
        <f t="shared" si="265"/>
        <v>0</v>
      </c>
      <c r="BT882" s="12"/>
      <c r="CA882" s="108"/>
    </row>
    <row r="883" spans="1:79" x14ac:dyDescent="0.35">
      <c r="A883" s="99">
        <v>44148</v>
      </c>
      <c r="B883" s="84" t="s">
        <v>26</v>
      </c>
      <c r="C883" s="7">
        <v>13705</v>
      </c>
      <c r="D883" s="7" t="s">
        <v>154</v>
      </c>
      <c r="E883" s="7">
        <v>232121</v>
      </c>
      <c r="F883" s="7" t="s">
        <v>168</v>
      </c>
      <c r="G883" s="7">
        <v>232805</v>
      </c>
      <c r="H883" s="7">
        <v>1</v>
      </c>
      <c r="I883" s="7" t="str">
        <f t="shared" si="228"/>
        <v>Matches old PSSE info</v>
      </c>
      <c r="J883" s="7"/>
      <c r="K883" s="11"/>
      <c r="L883" s="7">
        <v>272</v>
      </c>
      <c r="M883" s="7">
        <v>272</v>
      </c>
      <c r="N883" s="7">
        <v>286</v>
      </c>
      <c r="O883" s="7">
        <v>272</v>
      </c>
      <c r="P883" s="7">
        <v>272</v>
      </c>
      <c r="Q883" s="7">
        <v>286</v>
      </c>
      <c r="R883" s="1"/>
      <c r="S883" s="7">
        <v>272</v>
      </c>
      <c r="T883" s="96">
        <v>286</v>
      </c>
      <c r="U883" s="96">
        <v>329</v>
      </c>
      <c r="V883" s="96">
        <v>286</v>
      </c>
      <c r="W883" s="96">
        <v>286</v>
      </c>
      <c r="X883" s="98">
        <v>329</v>
      </c>
      <c r="Y883" s="56">
        <f t="shared" si="229"/>
        <v>0</v>
      </c>
      <c r="Z883" s="7">
        <f t="shared" si="230"/>
        <v>14</v>
      </c>
      <c r="AA883" s="7">
        <f t="shared" si="231"/>
        <v>43</v>
      </c>
      <c r="AB883" s="7">
        <f t="shared" si="232"/>
        <v>14</v>
      </c>
      <c r="AC883" s="7">
        <f t="shared" si="233"/>
        <v>14</v>
      </c>
      <c r="AD883" s="7">
        <f t="shared" si="234"/>
        <v>43</v>
      </c>
      <c r="AI883" s="86" t="b">
        <f t="shared" si="235"/>
        <v>1</v>
      </c>
      <c r="AJ883" s="86" t="b">
        <f t="shared" si="236"/>
        <v>1</v>
      </c>
      <c r="AK883" s="86" t="b">
        <f t="shared" si="237"/>
        <v>0</v>
      </c>
      <c r="AM883" s="12" t="str">
        <f t="shared" si="238"/>
        <v>no change</v>
      </c>
      <c r="AN883" s="12" t="str">
        <f t="shared" si="239"/>
        <v>blank</v>
      </c>
      <c r="AO883" s="12" t="str">
        <f t="shared" si="240"/>
        <v>increase or decrease</v>
      </c>
      <c r="AP883" s="12" t="str">
        <f t="shared" si="241"/>
        <v>increase</v>
      </c>
      <c r="AQ883" s="12" t="str">
        <f t="shared" si="242"/>
        <v>increase or decrease</v>
      </c>
      <c r="AR883" s="12" t="str">
        <f t="shared" si="243"/>
        <v>increase</v>
      </c>
      <c r="AS883" s="12" t="str">
        <f t="shared" si="244"/>
        <v>increase or decrease</v>
      </c>
      <c r="AT883" s="12" t="str">
        <f t="shared" si="245"/>
        <v>increase</v>
      </c>
      <c r="AU883" s="12" t="str">
        <f t="shared" si="246"/>
        <v>increase or decrease</v>
      </c>
      <c r="AV883" s="12" t="str">
        <f t="shared" si="247"/>
        <v>increase</v>
      </c>
      <c r="AW883" s="12" t="str">
        <f t="shared" si="248"/>
        <v>increase or decrease</v>
      </c>
      <c r="AX883" s="12" t="str">
        <f t="shared" si="249"/>
        <v>increase</v>
      </c>
      <c r="AY883" s="103"/>
      <c r="AZ883" s="103" t="str">
        <f t="shared" si="250"/>
        <v xml:space="preserve"> </v>
      </c>
      <c r="BA883" s="103" t="str">
        <f t="shared" si="251"/>
        <v>increase</v>
      </c>
      <c r="BB883" s="103" t="str">
        <f t="shared" si="252"/>
        <v xml:space="preserve"> </v>
      </c>
      <c r="BC883" s="12" t="str">
        <f t="shared" si="253"/>
        <v>increase</v>
      </c>
      <c r="BD883" s="12" t="str">
        <f t="shared" si="254"/>
        <v xml:space="preserve"> </v>
      </c>
      <c r="BE883" s="12" t="str">
        <f t="shared" si="255"/>
        <v xml:space="preserve"> </v>
      </c>
      <c r="BH883" s="110">
        <f t="shared" si="256"/>
        <v>0</v>
      </c>
      <c r="BI883" s="110">
        <f t="shared" si="257"/>
        <v>5.1470588235294115E-2</v>
      </c>
      <c r="BJ883" s="110">
        <f t="shared" si="258"/>
        <v>0.15034965034965034</v>
      </c>
      <c r="BK883" s="110">
        <f t="shared" si="259"/>
        <v>5.1470588235294115E-2</v>
      </c>
      <c r="BL883" s="110">
        <f t="shared" si="260"/>
        <v>5.1470588235294115E-2</v>
      </c>
      <c r="BM883" s="110">
        <f t="shared" si="261"/>
        <v>0.15034965034965034</v>
      </c>
      <c r="BN883" s="103"/>
      <c r="BO883" s="130">
        <f t="shared" si="262"/>
        <v>0.15034965034965034</v>
      </c>
      <c r="BP883" s="130" cm="1">
        <f t="array" ref="BP883">MIN(IF(BH883:BM883&lt;0, BH883:BM883))</f>
        <v>0</v>
      </c>
      <c r="BQ883" s="12">
        <f t="shared" si="263"/>
        <v>0</v>
      </c>
      <c r="BR883" s="12">
        <f t="shared" si="264"/>
        <v>0</v>
      </c>
      <c r="BS883" s="12">
        <f t="shared" si="265"/>
        <v>0</v>
      </c>
      <c r="BT883" s="12"/>
      <c r="CA883" s="108"/>
    </row>
    <row r="884" spans="1:79" x14ac:dyDescent="0.35">
      <c r="A884" s="102">
        <v>44249</v>
      </c>
      <c r="B884" s="11" t="s">
        <v>26</v>
      </c>
      <c r="C884" s="7">
        <v>13707</v>
      </c>
      <c r="D884" s="7" t="s">
        <v>82</v>
      </c>
      <c r="E884" s="7">
        <v>232119</v>
      </c>
      <c r="F884" s="7" t="s">
        <v>84</v>
      </c>
      <c r="G884" s="7">
        <v>232117</v>
      </c>
      <c r="H884" s="7">
        <v>1</v>
      </c>
      <c r="I884" s="7" t="str">
        <f t="shared" si="228"/>
        <v>Matches old PSSE info</v>
      </c>
      <c r="J884" s="7"/>
      <c r="K884" s="11"/>
      <c r="L884" s="7">
        <v>178</v>
      </c>
      <c r="M884" s="7">
        <v>225</v>
      </c>
      <c r="N884" s="7">
        <v>259</v>
      </c>
      <c r="O884" s="7">
        <v>193</v>
      </c>
      <c r="P884" s="7">
        <v>242</v>
      </c>
      <c r="Q884" s="7">
        <v>278</v>
      </c>
      <c r="R884" s="1"/>
      <c r="S884" s="5">
        <v>101</v>
      </c>
      <c r="T884" s="5">
        <v>144</v>
      </c>
      <c r="U884" s="5">
        <v>149</v>
      </c>
      <c r="V884" s="5">
        <v>128</v>
      </c>
      <c r="W884" s="5">
        <v>175</v>
      </c>
      <c r="X884" s="52">
        <v>181</v>
      </c>
      <c r="Y884" s="56">
        <f t="shared" si="229"/>
        <v>-77</v>
      </c>
      <c r="Z884" s="7">
        <f t="shared" si="230"/>
        <v>-81</v>
      </c>
      <c r="AA884" s="7">
        <f t="shared" si="231"/>
        <v>-110</v>
      </c>
      <c r="AB884" s="7">
        <f t="shared" si="232"/>
        <v>-65</v>
      </c>
      <c r="AC884" s="7">
        <f t="shared" si="233"/>
        <v>-67</v>
      </c>
      <c r="AD884" s="7">
        <f t="shared" si="234"/>
        <v>-97</v>
      </c>
      <c r="AI884" s="86" t="b">
        <f t="shared" si="235"/>
        <v>1</v>
      </c>
      <c r="AJ884" s="86" t="b">
        <f t="shared" si="236"/>
        <v>1</v>
      </c>
      <c r="AK884" s="86" t="b">
        <f t="shared" si="237"/>
        <v>0</v>
      </c>
      <c r="AM884" s="12" t="str">
        <f t="shared" si="238"/>
        <v>increase or decrease</v>
      </c>
      <c r="AN884" s="12" t="str">
        <f t="shared" si="239"/>
        <v>decrease</v>
      </c>
      <c r="AO884" s="12" t="str">
        <f t="shared" si="240"/>
        <v>increase or decrease</v>
      </c>
      <c r="AP884" s="12" t="str">
        <f t="shared" si="241"/>
        <v>decrease</v>
      </c>
      <c r="AQ884" s="12" t="str">
        <f t="shared" si="242"/>
        <v>increase or decrease</v>
      </c>
      <c r="AR884" s="12" t="str">
        <f t="shared" si="243"/>
        <v>decrease</v>
      </c>
      <c r="AS884" s="12" t="str">
        <f t="shared" si="244"/>
        <v>increase or decrease</v>
      </c>
      <c r="AT884" s="12" t="str">
        <f t="shared" si="245"/>
        <v>decrease</v>
      </c>
      <c r="AU884" s="12" t="str">
        <f t="shared" si="246"/>
        <v>increase or decrease</v>
      </c>
      <c r="AV884" s="12" t="str">
        <f t="shared" si="247"/>
        <v>decrease</v>
      </c>
      <c r="AW884" s="12" t="str">
        <f t="shared" si="248"/>
        <v>increase or decrease</v>
      </c>
      <c r="AX884" s="12" t="str">
        <f t="shared" si="249"/>
        <v>decrease</v>
      </c>
      <c r="AY884" s="103"/>
      <c r="AZ884" s="103" t="str">
        <f t="shared" si="250"/>
        <v xml:space="preserve"> </v>
      </c>
      <c r="BA884" s="103" t="str">
        <f t="shared" si="251"/>
        <v xml:space="preserve"> </v>
      </c>
      <c r="BB884" s="103" t="str">
        <f t="shared" si="252"/>
        <v>decrease</v>
      </c>
      <c r="BC884" s="12" t="str">
        <f t="shared" si="253"/>
        <v xml:space="preserve"> </v>
      </c>
      <c r="BD884" s="12" t="str">
        <f t="shared" si="254"/>
        <v>decrease</v>
      </c>
      <c r="BE884" s="12" t="str">
        <f t="shared" si="255"/>
        <v xml:space="preserve"> </v>
      </c>
      <c r="BH884" s="110">
        <f t="shared" si="256"/>
        <v>-0.43258426966292135</v>
      </c>
      <c r="BI884" s="110">
        <f t="shared" si="257"/>
        <v>-0.36</v>
      </c>
      <c r="BJ884" s="110">
        <f t="shared" si="258"/>
        <v>-0.42471042471042469</v>
      </c>
      <c r="BK884" s="110">
        <f t="shared" si="259"/>
        <v>-0.33678756476683935</v>
      </c>
      <c r="BL884" s="110">
        <f t="shared" si="260"/>
        <v>-0.27685950413223143</v>
      </c>
      <c r="BM884" s="110">
        <f t="shared" si="261"/>
        <v>-0.34892086330935251</v>
      </c>
      <c r="BN884" s="103"/>
      <c r="BO884" s="130">
        <f t="shared" si="262"/>
        <v>-0.43258426966292135</v>
      </c>
      <c r="BP884" s="130" cm="1">
        <f t="array" ref="BP884">MIN(IF(BH884:BM884&lt;0, BH884:BM884))</f>
        <v>-0.43258426966292135</v>
      </c>
      <c r="BQ884" s="12">
        <f t="shared" si="263"/>
        <v>1</v>
      </c>
      <c r="BR884" s="12">
        <f t="shared" si="264"/>
        <v>0</v>
      </c>
      <c r="BS884" s="12">
        <f t="shared" si="265"/>
        <v>0</v>
      </c>
      <c r="BT884" s="12"/>
      <c r="CA884" s="108"/>
    </row>
    <row r="885" spans="1:79" x14ac:dyDescent="0.35">
      <c r="A885" s="102">
        <v>44200</v>
      </c>
      <c r="B885" s="11" t="s">
        <v>26</v>
      </c>
      <c r="C885" s="7">
        <v>13709</v>
      </c>
      <c r="D885" s="7" t="s">
        <v>254</v>
      </c>
      <c r="E885" s="7">
        <v>232112</v>
      </c>
      <c r="F885" s="7" t="s">
        <v>256</v>
      </c>
      <c r="G885" s="7">
        <v>232114</v>
      </c>
      <c r="H885" s="7">
        <v>1</v>
      </c>
      <c r="I885" s="7" t="str">
        <f t="shared" si="228"/>
        <v>Matches old PSSE info</v>
      </c>
      <c r="J885" s="7"/>
      <c r="K885" s="11"/>
      <c r="L885" s="7">
        <v>242</v>
      </c>
      <c r="M885" s="7">
        <v>242</v>
      </c>
      <c r="N885" s="7">
        <v>278</v>
      </c>
      <c r="O885" s="7">
        <v>310</v>
      </c>
      <c r="P885" s="7">
        <v>310</v>
      </c>
      <c r="Q885" s="7">
        <v>356</v>
      </c>
      <c r="R885" s="1"/>
      <c r="S885" s="5">
        <v>167</v>
      </c>
      <c r="T885" s="5">
        <v>240</v>
      </c>
      <c r="U885" s="5">
        <v>264</v>
      </c>
      <c r="V885" s="5">
        <v>230</v>
      </c>
      <c r="W885" s="5">
        <v>308</v>
      </c>
      <c r="X885" s="52">
        <v>337</v>
      </c>
      <c r="Y885" s="56">
        <f t="shared" si="229"/>
        <v>-75</v>
      </c>
      <c r="Z885" s="7">
        <f t="shared" si="230"/>
        <v>-2</v>
      </c>
      <c r="AA885" s="7">
        <f t="shared" si="231"/>
        <v>-14</v>
      </c>
      <c r="AB885" s="7">
        <f t="shared" si="232"/>
        <v>-80</v>
      </c>
      <c r="AC885" s="7">
        <f t="shared" si="233"/>
        <v>-2</v>
      </c>
      <c r="AD885" s="7">
        <f t="shared" si="234"/>
        <v>-19</v>
      </c>
      <c r="AI885" s="86" t="b">
        <f t="shared" si="235"/>
        <v>1</v>
      </c>
      <c r="AJ885" s="86" t="b">
        <f t="shared" si="236"/>
        <v>1</v>
      </c>
      <c r="AK885" s="86" t="b">
        <f t="shared" si="237"/>
        <v>0</v>
      </c>
      <c r="AM885" s="12" t="str">
        <f t="shared" si="238"/>
        <v>increase or decrease</v>
      </c>
      <c r="AN885" s="12" t="str">
        <f t="shared" si="239"/>
        <v>decrease</v>
      </c>
      <c r="AO885" s="12" t="str">
        <f t="shared" si="240"/>
        <v>increase or decrease</v>
      </c>
      <c r="AP885" s="12" t="str">
        <f t="shared" si="241"/>
        <v>decrease</v>
      </c>
      <c r="AQ885" s="12" t="str">
        <f t="shared" si="242"/>
        <v>increase or decrease</v>
      </c>
      <c r="AR885" s="12" t="str">
        <f t="shared" si="243"/>
        <v>decrease</v>
      </c>
      <c r="AS885" s="12" t="str">
        <f t="shared" si="244"/>
        <v>increase or decrease</v>
      </c>
      <c r="AT885" s="12" t="str">
        <f t="shared" si="245"/>
        <v>decrease</v>
      </c>
      <c r="AU885" s="12" t="str">
        <f t="shared" si="246"/>
        <v>increase or decrease</v>
      </c>
      <c r="AV885" s="12" t="str">
        <f t="shared" si="247"/>
        <v>decrease</v>
      </c>
      <c r="AW885" s="12" t="str">
        <f t="shared" si="248"/>
        <v>increase or decrease</v>
      </c>
      <c r="AX885" s="12" t="str">
        <f t="shared" si="249"/>
        <v>decrease</v>
      </c>
      <c r="AY885" s="103"/>
      <c r="AZ885" s="103" t="str">
        <f t="shared" si="250"/>
        <v xml:space="preserve"> </v>
      </c>
      <c r="BA885" s="103" t="str">
        <f t="shared" si="251"/>
        <v xml:space="preserve"> </v>
      </c>
      <c r="BB885" s="103" t="str">
        <f t="shared" si="252"/>
        <v>decrease</v>
      </c>
      <c r="BC885" s="12" t="str">
        <f t="shared" si="253"/>
        <v xml:space="preserve"> </v>
      </c>
      <c r="BD885" s="12" t="str">
        <f t="shared" si="254"/>
        <v>decrease</v>
      </c>
      <c r="BE885" s="12" t="str">
        <f t="shared" si="255"/>
        <v xml:space="preserve"> </v>
      </c>
      <c r="BH885" s="110">
        <f t="shared" si="256"/>
        <v>-0.30991735537190085</v>
      </c>
      <c r="BI885" s="110">
        <f t="shared" si="257"/>
        <v>-8.2644628099173556E-3</v>
      </c>
      <c r="BJ885" s="110">
        <f t="shared" si="258"/>
        <v>-5.0359712230215826E-2</v>
      </c>
      <c r="BK885" s="110">
        <f t="shared" si="259"/>
        <v>-0.25806451612903225</v>
      </c>
      <c r="BL885" s="110">
        <f t="shared" si="260"/>
        <v>-6.4516129032258064E-3</v>
      </c>
      <c r="BM885" s="110">
        <f t="shared" si="261"/>
        <v>-5.3370786516853931E-2</v>
      </c>
      <c r="BN885" s="103"/>
      <c r="BO885" s="130">
        <f t="shared" si="262"/>
        <v>-0.30991735537190085</v>
      </c>
      <c r="BP885" s="130" cm="1">
        <f t="array" ref="BP885">MIN(IF(BH885:BM885&lt;0, BH885:BM885))</f>
        <v>-0.30991735537190085</v>
      </c>
      <c r="BQ885" s="12">
        <f t="shared" si="263"/>
        <v>1</v>
      </c>
      <c r="BR885" s="12">
        <f t="shared" si="264"/>
        <v>0</v>
      </c>
      <c r="BS885" s="12">
        <f t="shared" si="265"/>
        <v>0</v>
      </c>
      <c r="BT885" s="12"/>
      <c r="CA885" s="108"/>
    </row>
    <row r="886" spans="1:79" x14ac:dyDescent="0.35">
      <c r="A886" s="99">
        <v>44148</v>
      </c>
      <c r="B886" s="84" t="s">
        <v>26</v>
      </c>
      <c r="C886" s="7">
        <v>13710</v>
      </c>
      <c r="D886" s="7" t="s">
        <v>169</v>
      </c>
      <c r="E886" s="7">
        <v>232116</v>
      </c>
      <c r="F886" s="7" t="s">
        <v>170</v>
      </c>
      <c r="G886" s="7">
        <v>232117</v>
      </c>
      <c r="H886" s="7">
        <v>1</v>
      </c>
      <c r="I886" s="7" t="str">
        <f t="shared" si="228"/>
        <v>Matches old PSSE info</v>
      </c>
      <c r="J886" s="7"/>
      <c r="K886" s="11"/>
      <c r="L886" s="7">
        <v>390</v>
      </c>
      <c r="M886" s="7">
        <v>482</v>
      </c>
      <c r="N886" s="7">
        <v>555</v>
      </c>
      <c r="O886" s="7">
        <v>449</v>
      </c>
      <c r="P886" s="7">
        <v>543</v>
      </c>
      <c r="Q886" s="7">
        <v>625</v>
      </c>
      <c r="R886" s="1"/>
      <c r="S886" s="5">
        <v>329</v>
      </c>
      <c r="T886" s="5">
        <v>372</v>
      </c>
      <c r="U886" s="5">
        <v>428</v>
      </c>
      <c r="V886" s="5">
        <v>384</v>
      </c>
      <c r="W886" s="5">
        <v>421</v>
      </c>
      <c r="X886" s="52">
        <v>480</v>
      </c>
      <c r="Y886" s="56">
        <f t="shared" si="229"/>
        <v>-61</v>
      </c>
      <c r="Z886" s="7">
        <f t="shared" si="230"/>
        <v>-110</v>
      </c>
      <c r="AA886" s="7">
        <f t="shared" si="231"/>
        <v>-127</v>
      </c>
      <c r="AB886" s="7">
        <f t="shared" si="232"/>
        <v>-65</v>
      </c>
      <c r="AC886" s="7">
        <f t="shared" si="233"/>
        <v>-122</v>
      </c>
      <c r="AD886" s="7">
        <f t="shared" si="234"/>
        <v>-145</v>
      </c>
      <c r="AI886" s="86" t="b">
        <f t="shared" si="235"/>
        <v>1</v>
      </c>
      <c r="AJ886" s="86" t="b">
        <f t="shared" si="236"/>
        <v>1</v>
      </c>
      <c r="AK886" s="86" t="b">
        <f t="shared" si="237"/>
        <v>0</v>
      </c>
      <c r="AM886" s="12" t="str">
        <f t="shared" si="238"/>
        <v>increase or decrease</v>
      </c>
      <c r="AN886" s="12" t="str">
        <f t="shared" si="239"/>
        <v>decrease</v>
      </c>
      <c r="AO886" s="12" t="str">
        <f t="shared" si="240"/>
        <v>increase or decrease</v>
      </c>
      <c r="AP886" s="12" t="str">
        <f t="shared" si="241"/>
        <v>decrease</v>
      </c>
      <c r="AQ886" s="12" t="str">
        <f t="shared" si="242"/>
        <v>increase or decrease</v>
      </c>
      <c r="AR886" s="12" t="str">
        <f t="shared" si="243"/>
        <v>decrease</v>
      </c>
      <c r="AS886" s="12" t="str">
        <f t="shared" si="244"/>
        <v>increase or decrease</v>
      </c>
      <c r="AT886" s="12" t="str">
        <f t="shared" si="245"/>
        <v>decrease</v>
      </c>
      <c r="AU886" s="12" t="str">
        <f t="shared" si="246"/>
        <v>increase or decrease</v>
      </c>
      <c r="AV886" s="12" t="str">
        <f t="shared" si="247"/>
        <v>decrease</v>
      </c>
      <c r="AW886" s="12" t="str">
        <f t="shared" si="248"/>
        <v>increase or decrease</v>
      </c>
      <c r="AX886" s="12" t="str">
        <f t="shared" si="249"/>
        <v>decrease</v>
      </c>
      <c r="AY886" s="103"/>
      <c r="AZ886" s="103" t="str">
        <f t="shared" si="250"/>
        <v xml:space="preserve"> </v>
      </c>
      <c r="BA886" s="103" t="str">
        <f t="shared" si="251"/>
        <v xml:space="preserve"> </v>
      </c>
      <c r="BB886" s="103" t="str">
        <f t="shared" si="252"/>
        <v>decrease</v>
      </c>
      <c r="BC886" s="12" t="str">
        <f t="shared" si="253"/>
        <v xml:space="preserve"> </v>
      </c>
      <c r="BD886" s="12" t="str">
        <f t="shared" si="254"/>
        <v>decrease</v>
      </c>
      <c r="BE886" s="12" t="str">
        <f t="shared" si="255"/>
        <v xml:space="preserve"> </v>
      </c>
      <c r="BH886" s="110">
        <f t="shared" si="256"/>
        <v>-0.15641025641025641</v>
      </c>
      <c r="BI886" s="110">
        <f t="shared" si="257"/>
        <v>-0.22821576763485477</v>
      </c>
      <c r="BJ886" s="110">
        <f t="shared" si="258"/>
        <v>-0.22882882882882882</v>
      </c>
      <c r="BK886" s="110">
        <f t="shared" si="259"/>
        <v>-0.1447661469933185</v>
      </c>
      <c r="BL886" s="110">
        <f t="shared" si="260"/>
        <v>-0.22467771639042358</v>
      </c>
      <c r="BM886" s="110">
        <f t="shared" si="261"/>
        <v>-0.23200000000000001</v>
      </c>
      <c r="BN886" s="103"/>
      <c r="BO886" s="130">
        <f t="shared" si="262"/>
        <v>-0.23200000000000001</v>
      </c>
      <c r="BP886" s="130" cm="1">
        <f t="array" ref="BP886">MIN(IF(BH886:BM886&lt;0, BH886:BM886))</f>
        <v>-0.23200000000000001</v>
      </c>
      <c r="BQ886" s="12">
        <f t="shared" si="263"/>
        <v>1</v>
      </c>
      <c r="BR886" s="12">
        <f t="shared" si="264"/>
        <v>0</v>
      </c>
      <c r="BS886" s="12">
        <f t="shared" si="265"/>
        <v>0</v>
      </c>
      <c r="BT886" s="12"/>
      <c r="CA886" s="108"/>
    </row>
    <row r="887" spans="1:79" x14ac:dyDescent="0.35">
      <c r="A887" s="102">
        <v>44249</v>
      </c>
      <c r="B887" s="11" t="s">
        <v>26</v>
      </c>
      <c r="C887" s="7">
        <v>13713</v>
      </c>
      <c r="D887" s="7" t="s">
        <v>27</v>
      </c>
      <c r="E887" s="7">
        <v>232129</v>
      </c>
      <c r="F887" s="7" t="s">
        <v>28</v>
      </c>
      <c r="G887" s="7">
        <v>232127</v>
      </c>
      <c r="H887" s="7">
        <v>1</v>
      </c>
      <c r="I887" s="7" t="str">
        <f t="shared" si="228"/>
        <v>Matches old PSSE info</v>
      </c>
      <c r="J887" s="7"/>
      <c r="K887" s="11"/>
      <c r="L887" s="7">
        <v>275</v>
      </c>
      <c r="M887" s="7">
        <v>350</v>
      </c>
      <c r="N887" s="7">
        <v>403</v>
      </c>
      <c r="O887" s="7">
        <v>317</v>
      </c>
      <c r="P887" s="7">
        <v>394</v>
      </c>
      <c r="Q887" s="7">
        <v>453</v>
      </c>
      <c r="R887" s="1"/>
      <c r="S887" s="5">
        <v>273</v>
      </c>
      <c r="T887" s="5">
        <v>347</v>
      </c>
      <c r="U887" s="5">
        <v>373</v>
      </c>
      <c r="V887" s="5">
        <v>315</v>
      </c>
      <c r="W887" s="5">
        <v>389</v>
      </c>
      <c r="X887" s="52">
        <v>423</v>
      </c>
      <c r="Y887" s="56">
        <f t="shared" si="229"/>
        <v>-2</v>
      </c>
      <c r="Z887" s="7">
        <f t="shared" si="230"/>
        <v>-3</v>
      </c>
      <c r="AA887" s="7">
        <f t="shared" si="231"/>
        <v>-30</v>
      </c>
      <c r="AB887" s="7">
        <f t="shared" si="232"/>
        <v>-2</v>
      </c>
      <c r="AC887" s="7">
        <f t="shared" si="233"/>
        <v>-5</v>
      </c>
      <c r="AD887" s="7">
        <f t="shared" si="234"/>
        <v>-30</v>
      </c>
      <c r="AI887" s="86" t="b">
        <f t="shared" si="235"/>
        <v>1</v>
      </c>
      <c r="AJ887" s="86" t="b">
        <f t="shared" si="236"/>
        <v>1</v>
      </c>
      <c r="AK887" s="86" t="b">
        <f t="shared" si="237"/>
        <v>0</v>
      </c>
      <c r="AM887" s="12" t="str">
        <f t="shared" si="238"/>
        <v>increase or decrease</v>
      </c>
      <c r="AN887" s="12" t="str">
        <f t="shared" si="239"/>
        <v>decrease</v>
      </c>
      <c r="AO887" s="12" t="str">
        <f t="shared" si="240"/>
        <v>increase or decrease</v>
      </c>
      <c r="AP887" s="12" t="str">
        <f t="shared" si="241"/>
        <v>decrease</v>
      </c>
      <c r="AQ887" s="12" t="str">
        <f t="shared" si="242"/>
        <v>increase or decrease</v>
      </c>
      <c r="AR887" s="12" t="str">
        <f t="shared" si="243"/>
        <v>decrease</v>
      </c>
      <c r="AS887" s="12" t="str">
        <f t="shared" si="244"/>
        <v>increase or decrease</v>
      </c>
      <c r="AT887" s="12" t="str">
        <f t="shared" si="245"/>
        <v>decrease</v>
      </c>
      <c r="AU887" s="12" t="str">
        <f t="shared" si="246"/>
        <v>increase or decrease</v>
      </c>
      <c r="AV887" s="12" t="str">
        <f t="shared" si="247"/>
        <v>decrease</v>
      </c>
      <c r="AW887" s="12" t="str">
        <f t="shared" si="248"/>
        <v>increase or decrease</v>
      </c>
      <c r="AX887" s="12" t="str">
        <f t="shared" si="249"/>
        <v>decrease</v>
      </c>
      <c r="AY887" s="103"/>
      <c r="AZ887" s="103" t="str">
        <f t="shared" si="250"/>
        <v xml:space="preserve"> </v>
      </c>
      <c r="BA887" s="103" t="str">
        <f t="shared" si="251"/>
        <v xml:space="preserve"> </v>
      </c>
      <c r="BB887" s="103" t="str">
        <f t="shared" si="252"/>
        <v>decrease</v>
      </c>
      <c r="BC887" s="12" t="str">
        <f t="shared" si="253"/>
        <v xml:space="preserve"> </v>
      </c>
      <c r="BD887" s="12" t="str">
        <f t="shared" si="254"/>
        <v>decrease</v>
      </c>
      <c r="BE887" s="12" t="str">
        <f t="shared" si="255"/>
        <v xml:space="preserve"> </v>
      </c>
      <c r="BH887" s="110">
        <f t="shared" si="256"/>
        <v>-7.2727272727272727E-3</v>
      </c>
      <c r="BI887" s="110">
        <f t="shared" si="257"/>
        <v>-8.5714285714285719E-3</v>
      </c>
      <c r="BJ887" s="110">
        <f t="shared" si="258"/>
        <v>-7.4441687344913146E-2</v>
      </c>
      <c r="BK887" s="110">
        <f t="shared" si="259"/>
        <v>-6.3091482649842269E-3</v>
      </c>
      <c r="BL887" s="110">
        <f t="shared" si="260"/>
        <v>-1.2690355329949238E-2</v>
      </c>
      <c r="BM887" s="110">
        <f t="shared" si="261"/>
        <v>-6.6225165562913912E-2</v>
      </c>
      <c r="BN887" s="103"/>
      <c r="BO887" s="130">
        <f t="shared" si="262"/>
        <v>-7.4441687344913146E-2</v>
      </c>
      <c r="BP887" s="130" cm="1">
        <f t="array" ref="BP887">MIN(IF(BH887:BM887&lt;0, BH887:BM887))</f>
        <v>-7.4441687344913146E-2</v>
      </c>
      <c r="BQ887" s="12">
        <f t="shared" si="263"/>
        <v>0</v>
      </c>
      <c r="BR887" s="12">
        <f t="shared" si="264"/>
        <v>0</v>
      </c>
      <c r="BS887" s="12">
        <f t="shared" si="265"/>
        <v>1</v>
      </c>
      <c r="BT887" s="12"/>
      <c r="CA887" s="108"/>
    </row>
    <row r="888" spans="1:79" x14ac:dyDescent="0.35">
      <c r="A888" s="99">
        <v>44096</v>
      </c>
      <c r="B888" s="84" t="s">
        <v>26</v>
      </c>
      <c r="C888" s="7">
        <v>13720</v>
      </c>
      <c r="D888" s="7" t="s">
        <v>153</v>
      </c>
      <c r="E888" s="7">
        <v>232125</v>
      </c>
      <c r="F888" s="7" t="s">
        <v>154</v>
      </c>
      <c r="G888" s="7">
        <v>232121</v>
      </c>
      <c r="H888" s="7">
        <v>1</v>
      </c>
      <c r="I888" s="7" t="str">
        <f t="shared" si="228"/>
        <v>Matches old PSSE info</v>
      </c>
      <c r="J888" s="7"/>
      <c r="K888" s="11"/>
      <c r="L888" s="7">
        <v>390</v>
      </c>
      <c r="M888" s="7">
        <v>482</v>
      </c>
      <c r="N888" s="7">
        <v>555</v>
      </c>
      <c r="O888" s="7">
        <v>449</v>
      </c>
      <c r="P888" s="7">
        <v>543</v>
      </c>
      <c r="Q888" s="7">
        <v>625</v>
      </c>
      <c r="R888" s="1"/>
      <c r="S888" s="5">
        <v>280</v>
      </c>
      <c r="T888" s="5">
        <v>348</v>
      </c>
      <c r="U888" s="5">
        <v>400</v>
      </c>
      <c r="V888" s="5">
        <v>318</v>
      </c>
      <c r="W888" s="5">
        <v>389</v>
      </c>
      <c r="X888" s="52">
        <v>447</v>
      </c>
      <c r="Y888" s="56">
        <f t="shared" si="229"/>
        <v>-110</v>
      </c>
      <c r="Z888" s="7">
        <f t="shared" si="230"/>
        <v>-134</v>
      </c>
      <c r="AA888" s="7">
        <f t="shared" si="231"/>
        <v>-155</v>
      </c>
      <c r="AB888" s="7">
        <f t="shared" si="232"/>
        <v>-131</v>
      </c>
      <c r="AC888" s="7">
        <f t="shared" si="233"/>
        <v>-154</v>
      </c>
      <c r="AD888" s="7">
        <f t="shared" si="234"/>
        <v>-178</v>
      </c>
      <c r="AI888" s="86" t="b">
        <f t="shared" si="235"/>
        <v>1</v>
      </c>
      <c r="AJ888" s="86" t="b">
        <f t="shared" si="236"/>
        <v>1</v>
      </c>
      <c r="AK888" s="86" t="b">
        <f t="shared" si="237"/>
        <v>0</v>
      </c>
      <c r="AM888" s="12" t="str">
        <f t="shared" si="238"/>
        <v>increase or decrease</v>
      </c>
      <c r="AN888" s="12" t="str">
        <f t="shared" si="239"/>
        <v>decrease</v>
      </c>
      <c r="AO888" s="12" t="str">
        <f t="shared" si="240"/>
        <v>increase or decrease</v>
      </c>
      <c r="AP888" s="12" t="str">
        <f t="shared" si="241"/>
        <v>decrease</v>
      </c>
      <c r="AQ888" s="12" t="str">
        <f t="shared" si="242"/>
        <v>increase or decrease</v>
      </c>
      <c r="AR888" s="12" t="str">
        <f t="shared" si="243"/>
        <v>decrease</v>
      </c>
      <c r="AS888" s="12" t="str">
        <f t="shared" si="244"/>
        <v>increase or decrease</v>
      </c>
      <c r="AT888" s="12" t="str">
        <f t="shared" si="245"/>
        <v>decrease</v>
      </c>
      <c r="AU888" s="12" t="str">
        <f t="shared" si="246"/>
        <v>increase or decrease</v>
      </c>
      <c r="AV888" s="12" t="str">
        <f t="shared" si="247"/>
        <v>decrease</v>
      </c>
      <c r="AW888" s="12" t="str">
        <f t="shared" si="248"/>
        <v>increase or decrease</v>
      </c>
      <c r="AX888" s="12" t="str">
        <f t="shared" si="249"/>
        <v>decrease</v>
      </c>
      <c r="AY888" s="103"/>
      <c r="AZ888" s="103" t="str">
        <f t="shared" si="250"/>
        <v xml:space="preserve"> </v>
      </c>
      <c r="BA888" s="103" t="str">
        <f t="shared" si="251"/>
        <v xml:space="preserve"> </v>
      </c>
      <c r="BB888" s="103" t="str">
        <f t="shared" si="252"/>
        <v>decrease</v>
      </c>
      <c r="BC888" s="12" t="str">
        <f t="shared" si="253"/>
        <v xml:space="preserve"> </v>
      </c>
      <c r="BD888" s="12" t="str">
        <f t="shared" si="254"/>
        <v>decrease</v>
      </c>
      <c r="BE888" s="12" t="str">
        <f t="shared" si="255"/>
        <v xml:space="preserve"> </v>
      </c>
      <c r="BH888" s="110">
        <f t="shared" si="256"/>
        <v>-0.28205128205128205</v>
      </c>
      <c r="BI888" s="110">
        <f t="shared" si="257"/>
        <v>-0.27800829875518673</v>
      </c>
      <c r="BJ888" s="110">
        <f t="shared" si="258"/>
        <v>-0.27927927927927926</v>
      </c>
      <c r="BK888" s="110">
        <f t="shared" si="259"/>
        <v>-0.29175946547884185</v>
      </c>
      <c r="BL888" s="110">
        <f t="shared" si="260"/>
        <v>-0.28360957642725598</v>
      </c>
      <c r="BM888" s="110">
        <f t="shared" si="261"/>
        <v>-0.2848</v>
      </c>
      <c r="BN888" s="103"/>
      <c r="BO888" s="130">
        <f t="shared" si="262"/>
        <v>-0.29175946547884185</v>
      </c>
      <c r="BP888" s="130" cm="1">
        <f t="array" ref="BP888">MIN(IF(BH888:BM888&lt;0, BH888:BM888))</f>
        <v>-0.29175946547884185</v>
      </c>
      <c r="BQ888" s="12">
        <f t="shared" si="263"/>
        <v>1</v>
      </c>
      <c r="BR888" s="12">
        <f t="shared" si="264"/>
        <v>0</v>
      </c>
      <c r="BS888" s="12">
        <f t="shared" si="265"/>
        <v>0</v>
      </c>
      <c r="BT888" s="12"/>
      <c r="CA888" s="108"/>
    </row>
    <row r="889" spans="1:79" x14ac:dyDescent="0.35">
      <c r="A889" s="102">
        <v>44202</v>
      </c>
      <c r="B889" s="11" t="s">
        <v>26</v>
      </c>
      <c r="C889" s="7">
        <v>13721</v>
      </c>
      <c r="D889" s="7" t="s">
        <v>260</v>
      </c>
      <c r="E889" s="7">
        <v>232132</v>
      </c>
      <c r="F889" s="7" t="s">
        <v>261</v>
      </c>
      <c r="G889" s="7">
        <v>232150</v>
      </c>
      <c r="H889" s="7">
        <v>1</v>
      </c>
      <c r="I889" s="7" t="str">
        <f t="shared" si="228"/>
        <v>Matches old PSSE info</v>
      </c>
      <c r="J889" s="7"/>
      <c r="K889" s="11"/>
      <c r="L889" s="7">
        <v>329</v>
      </c>
      <c r="M889" s="7">
        <v>372</v>
      </c>
      <c r="N889" s="7">
        <v>428</v>
      </c>
      <c r="O889" s="7">
        <v>384</v>
      </c>
      <c r="P889" s="7">
        <v>421</v>
      </c>
      <c r="Q889" s="7">
        <v>484</v>
      </c>
      <c r="R889" s="1"/>
      <c r="S889" s="5">
        <v>273</v>
      </c>
      <c r="T889" s="5">
        <v>348</v>
      </c>
      <c r="U889" s="5">
        <v>375</v>
      </c>
      <c r="V889" s="5">
        <v>315</v>
      </c>
      <c r="W889" s="5">
        <v>389</v>
      </c>
      <c r="X889" s="52">
        <v>424</v>
      </c>
      <c r="Y889" s="56">
        <f t="shared" si="229"/>
        <v>-56</v>
      </c>
      <c r="Z889" s="7">
        <f t="shared" si="230"/>
        <v>-24</v>
      </c>
      <c r="AA889" s="7">
        <f t="shared" si="231"/>
        <v>-53</v>
      </c>
      <c r="AB889" s="7">
        <f t="shared" si="232"/>
        <v>-69</v>
      </c>
      <c r="AC889" s="7">
        <f t="shared" si="233"/>
        <v>-32</v>
      </c>
      <c r="AD889" s="7">
        <f t="shared" si="234"/>
        <v>-60</v>
      </c>
      <c r="AI889" s="86" t="b">
        <f t="shared" si="235"/>
        <v>1</v>
      </c>
      <c r="AJ889" s="86" t="b">
        <f t="shared" si="236"/>
        <v>1</v>
      </c>
      <c r="AK889" s="86" t="b">
        <f t="shared" si="237"/>
        <v>0</v>
      </c>
      <c r="AM889" s="12" t="str">
        <f t="shared" si="238"/>
        <v>increase or decrease</v>
      </c>
      <c r="AN889" s="12" t="str">
        <f t="shared" si="239"/>
        <v>decrease</v>
      </c>
      <c r="AO889" s="12" t="str">
        <f t="shared" si="240"/>
        <v>increase or decrease</v>
      </c>
      <c r="AP889" s="12" t="str">
        <f t="shared" si="241"/>
        <v>decrease</v>
      </c>
      <c r="AQ889" s="12" t="str">
        <f t="shared" si="242"/>
        <v>increase or decrease</v>
      </c>
      <c r="AR889" s="12" t="str">
        <f t="shared" si="243"/>
        <v>decrease</v>
      </c>
      <c r="AS889" s="12" t="str">
        <f t="shared" si="244"/>
        <v>increase or decrease</v>
      </c>
      <c r="AT889" s="12" t="str">
        <f t="shared" si="245"/>
        <v>decrease</v>
      </c>
      <c r="AU889" s="12" t="str">
        <f t="shared" si="246"/>
        <v>increase or decrease</v>
      </c>
      <c r="AV889" s="12" t="str">
        <f t="shared" si="247"/>
        <v>decrease</v>
      </c>
      <c r="AW889" s="12" t="str">
        <f t="shared" si="248"/>
        <v>increase or decrease</v>
      </c>
      <c r="AX889" s="12" t="str">
        <f t="shared" si="249"/>
        <v>decrease</v>
      </c>
      <c r="AY889" s="103"/>
      <c r="AZ889" s="103" t="str">
        <f t="shared" si="250"/>
        <v xml:space="preserve"> </v>
      </c>
      <c r="BA889" s="103" t="str">
        <f t="shared" si="251"/>
        <v xml:space="preserve"> </v>
      </c>
      <c r="BB889" s="103" t="str">
        <f t="shared" si="252"/>
        <v>decrease</v>
      </c>
      <c r="BC889" s="12" t="str">
        <f t="shared" si="253"/>
        <v xml:space="preserve"> </v>
      </c>
      <c r="BD889" s="12" t="str">
        <f t="shared" si="254"/>
        <v>decrease</v>
      </c>
      <c r="BE889" s="12" t="str">
        <f t="shared" si="255"/>
        <v xml:space="preserve"> </v>
      </c>
      <c r="BH889" s="110">
        <f t="shared" si="256"/>
        <v>-0.1702127659574468</v>
      </c>
      <c r="BI889" s="110">
        <f t="shared" si="257"/>
        <v>-6.4516129032258063E-2</v>
      </c>
      <c r="BJ889" s="110">
        <f t="shared" si="258"/>
        <v>-0.12383177570093458</v>
      </c>
      <c r="BK889" s="110">
        <f t="shared" si="259"/>
        <v>-0.1796875</v>
      </c>
      <c r="BL889" s="110">
        <f t="shared" si="260"/>
        <v>-7.6009501187648459E-2</v>
      </c>
      <c r="BM889" s="110">
        <f t="shared" si="261"/>
        <v>-0.12396694214876033</v>
      </c>
      <c r="BN889" s="103"/>
      <c r="BO889" s="130">
        <f t="shared" si="262"/>
        <v>-0.1796875</v>
      </c>
      <c r="BP889" s="130" cm="1">
        <f t="array" ref="BP889">MIN(IF(BH889:BM889&lt;0, BH889:BM889))</f>
        <v>-0.1796875</v>
      </c>
      <c r="BQ889" s="12">
        <f t="shared" si="263"/>
        <v>0</v>
      </c>
      <c r="BR889" s="12">
        <f t="shared" si="264"/>
        <v>1</v>
      </c>
      <c r="BS889" s="12">
        <f t="shared" si="265"/>
        <v>0</v>
      </c>
      <c r="BT889" s="12"/>
      <c r="CA889" s="108"/>
    </row>
    <row r="890" spans="1:79" x14ac:dyDescent="0.35">
      <c r="A890" s="101">
        <v>44202</v>
      </c>
      <c r="B890" s="11" t="s">
        <v>26</v>
      </c>
      <c r="C890" s="7">
        <v>13723</v>
      </c>
      <c r="D890" s="7" t="s">
        <v>262</v>
      </c>
      <c r="E890" s="7">
        <v>232100</v>
      </c>
      <c r="F890" s="7" t="s">
        <v>263</v>
      </c>
      <c r="G890" s="7">
        <v>233913</v>
      </c>
      <c r="H890" s="7">
        <v>1</v>
      </c>
      <c r="I890" s="7" t="str">
        <f t="shared" si="228"/>
        <v>Matches old PSSE info</v>
      </c>
      <c r="J890" s="7"/>
      <c r="K890" s="11"/>
      <c r="L890" s="7">
        <v>380</v>
      </c>
      <c r="M890" s="7">
        <v>437</v>
      </c>
      <c r="N890" s="7">
        <v>494</v>
      </c>
      <c r="O890" s="7">
        <v>380</v>
      </c>
      <c r="P890" s="7">
        <v>437</v>
      </c>
      <c r="Q890" s="7">
        <v>494</v>
      </c>
      <c r="R890" s="1"/>
      <c r="S890" s="5">
        <v>280</v>
      </c>
      <c r="T890" s="5">
        <v>348</v>
      </c>
      <c r="U890" s="5">
        <v>400</v>
      </c>
      <c r="V890" s="5">
        <v>318</v>
      </c>
      <c r="W890" s="5">
        <v>389</v>
      </c>
      <c r="X890" s="52">
        <v>447</v>
      </c>
      <c r="Y890" s="56">
        <f t="shared" si="229"/>
        <v>-100</v>
      </c>
      <c r="Z890" s="7">
        <f t="shared" si="230"/>
        <v>-89</v>
      </c>
      <c r="AA890" s="7">
        <f t="shared" si="231"/>
        <v>-94</v>
      </c>
      <c r="AB890" s="7">
        <f t="shared" si="232"/>
        <v>-62</v>
      </c>
      <c r="AC890" s="7">
        <f t="shared" si="233"/>
        <v>-48</v>
      </c>
      <c r="AD890" s="7">
        <f t="shared" si="234"/>
        <v>-47</v>
      </c>
      <c r="AI890" s="86" t="b">
        <f t="shared" si="235"/>
        <v>1</v>
      </c>
      <c r="AJ890" s="86" t="b">
        <f t="shared" si="236"/>
        <v>1</v>
      </c>
      <c r="AK890" s="86" t="b">
        <f t="shared" si="237"/>
        <v>0</v>
      </c>
      <c r="AM890" s="12" t="str">
        <f t="shared" si="238"/>
        <v>increase or decrease</v>
      </c>
      <c r="AN890" s="12" t="str">
        <f t="shared" si="239"/>
        <v>decrease</v>
      </c>
      <c r="AO890" s="12" t="str">
        <f t="shared" si="240"/>
        <v>increase or decrease</v>
      </c>
      <c r="AP890" s="12" t="str">
        <f t="shared" si="241"/>
        <v>decrease</v>
      </c>
      <c r="AQ890" s="12" t="str">
        <f t="shared" si="242"/>
        <v>increase or decrease</v>
      </c>
      <c r="AR890" s="12" t="str">
        <f t="shared" si="243"/>
        <v>decrease</v>
      </c>
      <c r="AS890" s="12" t="str">
        <f t="shared" si="244"/>
        <v>increase or decrease</v>
      </c>
      <c r="AT890" s="12" t="str">
        <f t="shared" si="245"/>
        <v>decrease</v>
      </c>
      <c r="AU890" s="12" t="str">
        <f t="shared" si="246"/>
        <v>increase or decrease</v>
      </c>
      <c r="AV890" s="12" t="str">
        <f t="shared" si="247"/>
        <v>decrease</v>
      </c>
      <c r="AW890" s="12" t="str">
        <f t="shared" si="248"/>
        <v>increase or decrease</v>
      </c>
      <c r="AX890" s="12" t="str">
        <f t="shared" si="249"/>
        <v>decrease</v>
      </c>
      <c r="AY890" s="103"/>
      <c r="AZ890" s="103" t="str">
        <f t="shared" si="250"/>
        <v xml:space="preserve"> </v>
      </c>
      <c r="BA890" s="103" t="str">
        <f t="shared" si="251"/>
        <v xml:space="preserve"> </v>
      </c>
      <c r="BB890" s="103" t="str">
        <f t="shared" si="252"/>
        <v>decrease</v>
      </c>
      <c r="BC890" s="12" t="str">
        <f t="shared" si="253"/>
        <v xml:space="preserve"> </v>
      </c>
      <c r="BD890" s="12" t="str">
        <f t="shared" si="254"/>
        <v>decrease</v>
      </c>
      <c r="BE890" s="12" t="str">
        <f t="shared" si="255"/>
        <v xml:space="preserve"> </v>
      </c>
      <c r="BH890" s="110">
        <f t="shared" si="256"/>
        <v>-0.26315789473684209</v>
      </c>
      <c r="BI890" s="110">
        <f t="shared" si="257"/>
        <v>-0.20366132723112129</v>
      </c>
      <c r="BJ890" s="110">
        <f t="shared" si="258"/>
        <v>-0.19028340080971659</v>
      </c>
      <c r="BK890" s="110">
        <f t="shared" si="259"/>
        <v>-0.16315789473684211</v>
      </c>
      <c r="BL890" s="110">
        <f t="shared" si="260"/>
        <v>-0.10983981693363844</v>
      </c>
      <c r="BM890" s="110">
        <f t="shared" si="261"/>
        <v>-9.5141700404858295E-2</v>
      </c>
      <c r="BN890" s="103"/>
      <c r="BO890" s="130">
        <f t="shared" si="262"/>
        <v>-0.26315789473684209</v>
      </c>
      <c r="BP890" s="130" cm="1">
        <f t="array" ref="BP890">MIN(IF(BH890:BM890&lt;0, BH890:BM890))</f>
        <v>-0.26315789473684209</v>
      </c>
      <c r="BQ890" s="12">
        <f t="shared" si="263"/>
        <v>1</v>
      </c>
      <c r="BR890" s="12">
        <f t="shared" si="264"/>
        <v>0</v>
      </c>
      <c r="BS890" s="12">
        <f t="shared" si="265"/>
        <v>0</v>
      </c>
      <c r="BT890" s="12"/>
      <c r="CA890" s="108"/>
    </row>
    <row r="891" spans="1:79" x14ac:dyDescent="0.35">
      <c r="A891" s="102">
        <v>44202</v>
      </c>
      <c r="B891" s="11" t="s">
        <v>26</v>
      </c>
      <c r="C891" s="7">
        <v>13727</v>
      </c>
      <c r="D891" s="7" t="s">
        <v>27</v>
      </c>
      <c r="E891" s="7">
        <v>232129</v>
      </c>
      <c r="F891" s="7" t="s">
        <v>265</v>
      </c>
      <c r="G891" s="7">
        <v>233924</v>
      </c>
      <c r="H891" s="7">
        <v>1</v>
      </c>
      <c r="I891" s="7" t="str">
        <f t="shared" si="228"/>
        <v>Matches old PSSE info</v>
      </c>
      <c r="J891" s="7"/>
      <c r="K891" s="11"/>
      <c r="L891" s="7">
        <v>273</v>
      </c>
      <c r="M891" s="7">
        <v>348</v>
      </c>
      <c r="N891" s="7">
        <v>400</v>
      </c>
      <c r="O891" s="7">
        <v>315</v>
      </c>
      <c r="P891" s="7">
        <v>392</v>
      </c>
      <c r="Q891" s="7">
        <v>451</v>
      </c>
      <c r="R891" s="1"/>
      <c r="S891" s="7">
        <v>273</v>
      </c>
      <c r="T891" s="7">
        <v>348</v>
      </c>
      <c r="U891" s="5">
        <v>375</v>
      </c>
      <c r="V891" s="7">
        <v>315</v>
      </c>
      <c r="W891" s="7">
        <v>392</v>
      </c>
      <c r="X891" s="52">
        <v>424</v>
      </c>
      <c r="Y891" s="56">
        <f t="shared" si="229"/>
        <v>0</v>
      </c>
      <c r="Z891" s="7">
        <f t="shared" si="230"/>
        <v>0</v>
      </c>
      <c r="AA891" s="7">
        <f t="shared" si="231"/>
        <v>-25</v>
      </c>
      <c r="AB891" s="7">
        <f t="shared" si="232"/>
        <v>0</v>
      </c>
      <c r="AC891" s="7">
        <f t="shared" si="233"/>
        <v>0</v>
      </c>
      <c r="AD891" s="7">
        <f t="shared" si="234"/>
        <v>-27</v>
      </c>
      <c r="AI891" s="86" t="b">
        <f t="shared" si="235"/>
        <v>1</v>
      </c>
      <c r="AJ891" s="86" t="b">
        <f t="shared" si="236"/>
        <v>1</v>
      </c>
      <c r="AK891" s="86" t="b">
        <f t="shared" si="237"/>
        <v>0</v>
      </c>
      <c r="AM891" s="12" t="str">
        <f t="shared" si="238"/>
        <v>no change</v>
      </c>
      <c r="AN891" s="12" t="str">
        <f t="shared" si="239"/>
        <v>blank</v>
      </c>
      <c r="AO891" s="12" t="str">
        <f t="shared" si="240"/>
        <v>no change</v>
      </c>
      <c r="AP891" s="12" t="str">
        <f t="shared" si="241"/>
        <v>blank</v>
      </c>
      <c r="AQ891" s="12" t="str">
        <f t="shared" si="242"/>
        <v>increase or decrease</v>
      </c>
      <c r="AR891" s="12" t="str">
        <f t="shared" si="243"/>
        <v>decrease</v>
      </c>
      <c r="AS891" s="12" t="str">
        <f t="shared" si="244"/>
        <v>no change</v>
      </c>
      <c r="AT891" s="12" t="str">
        <f t="shared" si="245"/>
        <v>blank</v>
      </c>
      <c r="AU891" s="12" t="str">
        <f t="shared" si="246"/>
        <v>no change</v>
      </c>
      <c r="AV891" s="12" t="str">
        <f t="shared" si="247"/>
        <v>blank</v>
      </c>
      <c r="AW891" s="12" t="str">
        <f t="shared" si="248"/>
        <v>increase or decrease</v>
      </c>
      <c r="AX891" s="12" t="str">
        <f t="shared" si="249"/>
        <v>decrease</v>
      </c>
      <c r="AY891" s="103"/>
      <c r="AZ891" s="103" t="str">
        <f t="shared" si="250"/>
        <v xml:space="preserve"> </v>
      </c>
      <c r="BA891" s="103" t="str">
        <f t="shared" si="251"/>
        <v xml:space="preserve"> </v>
      </c>
      <c r="BB891" s="103" t="str">
        <f t="shared" si="252"/>
        <v>decrease</v>
      </c>
      <c r="BC891" s="12" t="str">
        <f t="shared" si="253"/>
        <v xml:space="preserve"> </v>
      </c>
      <c r="BD891" s="12" t="str">
        <f t="shared" si="254"/>
        <v>decrease</v>
      </c>
      <c r="BE891" s="12" t="str">
        <f t="shared" si="255"/>
        <v xml:space="preserve"> </v>
      </c>
      <c r="BH891" s="110">
        <f t="shared" si="256"/>
        <v>0</v>
      </c>
      <c r="BI891" s="110">
        <f t="shared" si="257"/>
        <v>0</v>
      </c>
      <c r="BJ891" s="110">
        <f t="shared" si="258"/>
        <v>-6.25E-2</v>
      </c>
      <c r="BK891" s="110">
        <f t="shared" si="259"/>
        <v>0</v>
      </c>
      <c r="BL891" s="110">
        <f t="shared" si="260"/>
        <v>0</v>
      </c>
      <c r="BM891" s="110">
        <f t="shared" si="261"/>
        <v>-5.9866962305986697E-2</v>
      </c>
      <c r="BN891" s="103"/>
      <c r="BO891" s="130">
        <f t="shared" si="262"/>
        <v>-6.25E-2</v>
      </c>
      <c r="BP891" s="130" cm="1">
        <f t="array" ref="BP891">MIN(IF(BH891:BM891&lt;0, BH891:BM891))</f>
        <v>-6.25E-2</v>
      </c>
      <c r="BQ891" s="12">
        <f t="shared" si="263"/>
        <v>0</v>
      </c>
      <c r="BR891" s="12">
        <f t="shared" si="264"/>
        <v>0</v>
      </c>
      <c r="BS891" s="12">
        <f t="shared" si="265"/>
        <v>1</v>
      </c>
      <c r="BT891" s="12"/>
      <c r="CA891" s="108"/>
    </row>
    <row r="892" spans="1:79" x14ac:dyDescent="0.35">
      <c r="A892" s="101">
        <v>44202</v>
      </c>
      <c r="B892" s="11" t="s">
        <v>26</v>
      </c>
      <c r="C892" s="7">
        <v>13731</v>
      </c>
      <c r="D892" s="7" t="s">
        <v>155</v>
      </c>
      <c r="E892" s="7">
        <v>232126</v>
      </c>
      <c r="F892" s="7" t="s">
        <v>266</v>
      </c>
      <c r="G892" s="7">
        <v>232124</v>
      </c>
      <c r="H892" s="7">
        <v>1</v>
      </c>
      <c r="I892" s="7" t="str">
        <f t="shared" si="228"/>
        <v>Matches old PSSE info</v>
      </c>
      <c r="J892" s="7"/>
      <c r="K892" s="11"/>
      <c r="L892" s="7">
        <v>271</v>
      </c>
      <c r="M892" s="7">
        <v>348</v>
      </c>
      <c r="N892" s="7">
        <v>400</v>
      </c>
      <c r="O892" s="7">
        <v>312</v>
      </c>
      <c r="P892" s="7">
        <v>389</v>
      </c>
      <c r="Q892" s="7">
        <v>447</v>
      </c>
      <c r="R892" s="1"/>
      <c r="S892" s="7">
        <v>271</v>
      </c>
      <c r="T892" s="7">
        <v>348</v>
      </c>
      <c r="U892" s="5">
        <v>381</v>
      </c>
      <c r="V892" s="96">
        <v>313</v>
      </c>
      <c r="W892" s="7">
        <v>389</v>
      </c>
      <c r="X892" s="52">
        <v>432</v>
      </c>
      <c r="Y892" s="56">
        <f t="shared" si="229"/>
        <v>0</v>
      </c>
      <c r="Z892" s="7">
        <f t="shared" si="230"/>
        <v>0</v>
      </c>
      <c r="AA892" s="7">
        <f t="shared" si="231"/>
        <v>-19</v>
      </c>
      <c r="AB892" s="7">
        <f t="shared" si="232"/>
        <v>1</v>
      </c>
      <c r="AC892" s="7">
        <f t="shared" si="233"/>
        <v>0</v>
      </c>
      <c r="AD892" s="7">
        <f t="shared" si="234"/>
        <v>-15</v>
      </c>
      <c r="AI892" s="86" t="b">
        <f t="shared" si="235"/>
        <v>1</v>
      </c>
      <c r="AJ892" s="86" t="b">
        <f t="shared" si="236"/>
        <v>1</v>
      </c>
      <c r="AK892" s="86" t="b">
        <f t="shared" si="237"/>
        <v>0</v>
      </c>
      <c r="AM892" s="12" t="str">
        <f t="shared" si="238"/>
        <v>no change</v>
      </c>
      <c r="AN892" s="12" t="str">
        <f t="shared" si="239"/>
        <v>blank</v>
      </c>
      <c r="AO892" s="12" t="str">
        <f t="shared" si="240"/>
        <v>no change</v>
      </c>
      <c r="AP892" s="12" t="str">
        <f t="shared" si="241"/>
        <v>blank</v>
      </c>
      <c r="AQ892" s="12" t="str">
        <f t="shared" si="242"/>
        <v>increase or decrease</v>
      </c>
      <c r="AR892" s="12" t="str">
        <f t="shared" si="243"/>
        <v>decrease</v>
      </c>
      <c r="AS892" s="12" t="str">
        <f t="shared" si="244"/>
        <v>increase or decrease</v>
      </c>
      <c r="AT892" s="12" t="str">
        <f t="shared" si="245"/>
        <v>increase</v>
      </c>
      <c r="AU892" s="12" t="str">
        <f t="shared" si="246"/>
        <v>no change</v>
      </c>
      <c r="AV892" s="12" t="str">
        <f t="shared" si="247"/>
        <v>blank</v>
      </c>
      <c r="AW892" s="12" t="str">
        <f t="shared" si="248"/>
        <v>increase or decrease</v>
      </c>
      <c r="AX892" s="12" t="str">
        <f t="shared" si="249"/>
        <v>decrease</v>
      </c>
      <c r="AY892" s="103"/>
      <c r="AZ892" s="103" t="str">
        <f t="shared" si="250"/>
        <v xml:space="preserve"> </v>
      </c>
      <c r="BA892" s="103" t="str">
        <f t="shared" si="251"/>
        <v>increase</v>
      </c>
      <c r="BB892" s="103" t="str">
        <f t="shared" si="252"/>
        <v>decrease</v>
      </c>
      <c r="BC892" s="12" t="str">
        <f t="shared" si="253"/>
        <v xml:space="preserve"> </v>
      </c>
      <c r="BD892" s="12" t="str">
        <f t="shared" si="254"/>
        <v xml:space="preserve"> </v>
      </c>
      <c r="BE892" s="12" t="str">
        <f t="shared" si="255"/>
        <v>both</v>
      </c>
      <c r="BH892" s="110">
        <f t="shared" si="256"/>
        <v>0</v>
      </c>
      <c r="BI892" s="110">
        <f t="shared" si="257"/>
        <v>0</v>
      </c>
      <c r="BJ892" s="110">
        <f t="shared" si="258"/>
        <v>-4.7500000000000001E-2</v>
      </c>
      <c r="BK892" s="110">
        <f t="shared" si="259"/>
        <v>3.205128205128205E-3</v>
      </c>
      <c r="BL892" s="110">
        <f t="shared" si="260"/>
        <v>0</v>
      </c>
      <c r="BM892" s="110">
        <f t="shared" si="261"/>
        <v>-3.3557046979865772E-2</v>
      </c>
      <c r="BN892" s="103"/>
      <c r="BO892" s="130">
        <f t="shared" si="262"/>
        <v>-4.7500000000000001E-2</v>
      </c>
      <c r="BP892" s="130" cm="1">
        <f t="array" ref="BP892">MIN(IF(BH892:BM892&lt;0, BH892:BM892))</f>
        <v>-4.7500000000000001E-2</v>
      </c>
      <c r="BQ892" s="12">
        <f t="shared" si="263"/>
        <v>0</v>
      </c>
      <c r="BR892" s="12">
        <f t="shared" si="264"/>
        <v>0</v>
      </c>
      <c r="BS892" s="12">
        <f t="shared" si="265"/>
        <v>1</v>
      </c>
      <c r="BT892" s="12"/>
      <c r="CA892" s="108"/>
    </row>
    <row r="893" spans="1:79" x14ac:dyDescent="0.35">
      <c r="A893" s="102">
        <v>44201</v>
      </c>
      <c r="B893" s="11" t="s">
        <v>26</v>
      </c>
      <c r="C893" s="7">
        <v>13746</v>
      </c>
      <c r="D893" s="7" t="s">
        <v>171</v>
      </c>
      <c r="E893" s="7">
        <v>232139</v>
      </c>
      <c r="F893" s="7" t="s">
        <v>172</v>
      </c>
      <c r="G893" s="7">
        <v>232121</v>
      </c>
      <c r="H893" s="7">
        <v>1</v>
      </c>
      <c r="I893" s="7" t="str">
        <f t="shared" si="228"/>
        <v>Matches old PSSE info</v>
      </c>
      <c r="J893" s="7"/>
      <c r="K893" s="11"/>
      <c r="L893" s="7">
        <v>453</v>
      </c>
      <c r="M893" s="7">
        <v>545</v>
      </c>
      <c r="N893" s="7">
        <v>627</v>
      </c>
      <c r="O893" s="7">
        <v>504</v>
      </c>
      <c r="P893" s="7">
        <v>596</v>
      </c>
      <c r="Q893" s="7">
        <v>686</v>
      </c>
      <c r="R893" s="1"/>
      <c r="S893" s="5">
        <v>290</v>
      </c>
      <c r="T893" s="5">
        <v>384</v>
      </c>
      <c r="U893" s="5">
        <v>437</v>
      </c>
      <c r="V893" s="5">
        <v>368</v>
      </c>
      <c r="W893" s="5">
        <v>465</v>
      </c>
      <c r="X893" s="52">
        <v>528</v>
      </c>
      <c r="Y893" s="56">
        <f t="shared" si="229"/>
        <v>-163</v>
      </c>
      <c r="Z893" s="7">
        <f t="shared" si="230"/>
        <v>-161</v>
      </c>
      <c r="AA893" s="7">
        <f t="shared" si="231"/>
        <v>-190</v>
      </c>
      <c r="AB893" s="7">
        <f t="shared" si="232"/>
        <v>-136</v>
      </c>
      <c r="AC893" s="7">
        <f t="shared" si="233"/>
        <v>-131</v>
      </c>
      <c r="AD893" s="7">
        <f t="shared" si="234"/>
        <v>-158</v>
      </c>
      <c r="AI893" s="86" t="b">
        <f t="shared" si="235"/>
        <v>1</v>
      </c>
      <c r="AJ893" s="86" t="b">
        <f t="shared" si="236"/>
        <v>1</v>
      </c>
      <c r="AK893" s="86" t="b">
        <f t="shared" si="237"/>
        <v>0</v>
      </c>
      <c r="AM893" s="12" t="str">
        <f t="shared" si="238"/>
        <v>increase or decrease</v>
      </c>
      <c r="AN893" s="12" t="str">
        <f t="shared" si="239"/>
        <v>decrease</v>
      </c>
      <c r="AO893" s="12" t="str">
        <f t="shared" si="240"/>
        <v>increase or decrease</v>
      </c>
      <c r="AP893" s="12" t="str">
        <f t="shared" si="241"/>
        <v>decrease</v>
      </c>
      <c r="AQ893" s="12" t="str">
        <f t="shared" si="242"/>
        <v>increase or decrease</v>
      </c>
      <c r="AR893" s="12" t="str">
        <f t="shared" si="243"/>
        <v>decrease</v>
      </c>
      <c r="AS893" s="12" t="str">
        <f t="shared" si="244"/>
        <v>increase or decrease</v>
      </c>
      <c r="AT893" s="12" t="str">
        <f t="shared" si="245"/>
        <v>decrease</v>
      </c>
      <c r="AU893" s="12" t="str">
        <f t="shared" si="246"/>
        <v>increase or decrease</v>
      </c>
      <c r="AV893" s="12" t="str">
        <f t="shared" si="247"/>
        <v>decrease</v>
      </c>
      <c r="AW893" s="12" t="str">
        <f t="shared" si="248"/>
        <v>increase or decrease</v>
      </c>
      <c r="AX893" s="12" t="str">
        <f t="shared" si="249"/>
        <v>decrease</v>
      </c>
      <c r="AY893" s="103"/>
      <c r="AZ893" s="103" t="str">
        <f t="shared" si="250"/>
        <v xml:space="preserve"> </v>
      </c>
      <c r="BA893" s="103" t="str">
        <f t="shared" si="251"/>
        <v xml:space="preserve"> </v>
      </c>
      <c r="BB893" s="103" t="str">
        <f t="shared" si="252"/>
        <v>decrease</v>
      </c>
      <c r="BC893" s="12" t="str">
        <f t="shared" si="253"/>
        <v xml:space="preserve"> </v>
      </c>
      <c r="BD893" s="12" t="str">
        <f t="shared" si="254"/>
        <v>decrease</v>
      </c>
      <c r="BE893" s="12" t="str">
        <f t="shared" si="255"/>
        <v xml:space="preserve"> </v>
      </c>
      <c r="BH893" s="110">
        <f t="shared" si="256"/>
        <v>-0.3598233995584989</v>
      </c>
      <c r="BI893" s="110">
        <f t="shared" si="257"/>
        <v>-0.29541284403669726</v>
      </c>
      <c r="BJ893" s="110">
        <f t="shared" si="258"/>
        <v>-0.30303030303030304</v>
      </c>
      <c r="BK893" s="110">
        <f t="shared" si="259"/>
        <v>-0.26984126984126983</v>
      </c>
      <c r="BL893" s="110">
        <f t="shared" si="260"/>
        <v>-0.21979865771812079</v>
      </c>
      <c r="BM893" s="110">
        <f t="shared" si="261"/>
        <v>-0.23032069970845481</v>
      </c>
      <c r="BN893" s="103"/>
      <c r="BO893" s="130">
        <f t="shared" si="262"/>
        <v>-0.3598233995584989</v>
      </c>
      <c r="BP893" s="130" cm="1">
        <f t="array" ref="BP893">MIN(IF(BH893:BM893&lt;0, BH893:BM893))</f>
        <v>-0.3598233995584989</v>
      </c>
      <c r="BQ893" s="12">
        <f t="shared" si="263"/>
        <v>1</v>
      </c>
      <c r="BR893" s="12">
        <f t="shared" si="264"/>
        <v>0</v>
      </c>
      <c r="BS893" s="12">
        <f t="shared" si="265"/>
        <v>0</v>
      </c>
      <c r="BT893" s="12"/>
      <c r="CA893" s="108"/>
    </row>
    <row r="894" spans="1:79" x14ac:dyDescent="0.35">
      <c r="A894" s="99">
        <v>44148</v>
      </c>
      <c r="B894" s="84" t="s">
        <v>26</v>
      </c>
      <c r="C894" s="7">
        <v>13747</v>
      </c>
      <c r="D894" s="7" t="s">
        <v>173</v>
      </c>
      <c r="E894" s="7">
        <v>232140</v>
      </c>
      <c r="F894" s="7" t="s">
        <v>172</v>
      </c>
      <c r="G894" s="7">
        <v>232121</v>
      </c>
      <c r="H894" s="7">
        <v>1</v>
      </c>
      <c r="I894" s="7" t="str">
        <f t="shared" si="228"/>
        <v>Matches old PSSE info</v>
      </c>
      <c r="J894" s="7"/>
      <c r="K894" s="11"/>
      <c r="L894" s="7">
        <v>310</v>
      </c>
      <c r="M894" s="7">
        <v>413</v>
      </c>
      <c r="N894" s="7">
        <v>476</v>
      </c>
      <c r="O894" s="7">
        <v>310</v>
      </c>
      <c r="P894" s="7">
        <v>413</v>
      </c>
      <c r="Q894" s="7">
        <v>476</v>
      </c>
      <c r="R894" s="1"/>
      <c r="S894" s="96">
        <v>340</v>
      </c>
      <c r="T894" s="5">
        <v>381</v>
      </c>
      <c r="U894" s="5">
        <v>393</v>
      </c>
      <c r="V894" s="96">
        <v>366</v>
      </c>
      <c r="W894" s="5">
        <v>400</v>
      </c>
      <c r="X894" s="52">
        <v>412</v>
      </c>
      <c r="Y894" s="56">
        <f t="shared" si="229"/>
        <v>30</v>
      </c>
      <c r="Z894" s="7">
        <f t="shared" si="230"/>
        <v>-32</v>
      </c>
      <c r="AA894" s="7">
        <f t="shared" si="231"/>
        <v>-83</v>
      </c>
      <c r="AB894" s="7">
        <f t="shared" si="232"/>
        <v>56</v>
      </c>
      <c r="AC894" s="7">
        <f t="shared" si="233"/>
        <v>-13</v>
      </c>
      <c r="AD894" s="7">
        <f t="shared" si="234"/>
        <v>-64</v>
      </c>
      <c r="AI894" s="86" t="b">
        <f t="shared" si="235"/>
        <v>1</v>
      </c>
      <c r="AJ894" s="86" t="b">
        <f t="shared" si="236"/>
        <v>1</v>
      </c>
      <c r="AK894" s="86" t="b">
        <f t="shared" si="237"/>
        <v>0</v>
      </c>
      <c r="AM894" s="12" t="str">
        <f t="shared" si="238"/>
        <v>increase or decrease</v>
      </c>
      <c r="AN894" s="12" t="str">
        <f t="shared" si="239"/>
        <v>increase</v>
      </c>
      <c r="AO894" s="12" t="str">
        <f t="shared" si="240"/>
        <v>increase or decrease</v>
      </c>
      <c r="AP894" s="12" t="str">
        <f t="shared" si="241"/>
        <v>decrease</v>
      </c>
      <c r="AQ894" s="12" t="str">
        <f t="shared" si="242"/>
        <v>increase or decrease</v>
      </c>
      <c r="AR894" s="12" t="str">
        <f t="shared" si="243"/>
        <v>decrease</v>
      </c>
      <c r="AS894" s="12" t="str">
        <f t="shared" si="244"/>
        <v>increase or decrease</v>
      </c>
      <c r="AT894" s="12" t="str">
        <f t="shared" si="245"/>
        <v>increase</v>
      </c>
      <c r="AU894" s="12" t="str">
        <f t="shared" si="246"/>
        <v>increase or decrease</v>
      </c>
      <c r="AV894" s="12" t="str">
        <f t="shared" si="247"/>
        <v>decrease</v>
      </c>
      <c r="AW894" s="12" t="str">
        <f t="shared" si="248"/>
        <v>increase or decrease</v>
      </c>
      <c r="AX894" s="12" t="str">
        <f t="shared" si="249"/>
        <v>decrease</v>
      </c>
      <c r="AY894" s="103"/>
      <c r="AZ894" s="103" t="str">
        <f t="shared" si="250"/>
        <v xml:space="preserve"> </v>
      </c>
      <c r="BA894" s="103" t="str">
        <f t="shared" si="251"/>
        <v>increase</v>
      </c>
      <c r="BB894" s="103" t="str">
        <f t="shared" si="252"/>
        <v>decrease</v>
      </c>
      <c r="BC894" s="12" t="str">
        <f t="shared" si="253"/>
        <v xml:space="preserve"> </v>
      </c>
      <c r="BD894" s="12" t="str">
        <f t="shared" si="254"/>
        <v xml:space="preserve"> </v>
      </c>
      <c r="BE894" s="12" t="str">
        <f t="shared" si="255"/>
        <v>both</v>
      </c>
      <c r="BH894" s="110">
        <f t="shared" si="256"/>
        <v>9.6774193548387094E-2</v>
      </c>
      <c r="BI894" s="110">
        <f t="shared" si="257"/>
        <v>-7.7481840193704604E-2</v>
      </c>
      <c r="BJ894" s="110">
        <f t="shared" si="258"/>
        <v>-0.17436974789915966</v>
      </c>
      <c r="BK894" s="110">
        <f t="shared" si="259"/>
        <v>0.18064516129032257</v>
      </c>
      <c r="BL894" s="110">
        <f t="shared" si="260"/>
        <v>-3.1476997578692496E-2</v>
      </c>
      <c r="BM894" s="110">
        <f t="shared" si="261"/>
        <v>-0.13445378151260504</v>
      </c>
      <c r="BN894" s="103"/>
      <c r="BO894" s="130">
        <f t="shared" si="262"/>
        <v>0.18064516129032257</v>
      </c>
      <c r="BP894" s="130" cm="1">
        <f t="array" ref="BP894">MIN(IF(BH894:BM894&lt;0, BH894:BM894))</f>
        <v>-0.17436974789915966</v>
      </c>
      <c r="BQ894" s="12">
        <f t="shared" si="263"/>
        <v>0</v>
      </c>
      <c r="BR894" s="12">
        <f t="shared" si="264"/>
        <v>1</v>
      </c>
      <c r="BS894" s="12">
        <f t="shared" si="265"/>
        <v>0</v>
      </c>
      <c r="BT894" s="12"/>
      <c r="CA894" s="108"/>
    </row>
    <row r="895" spans="1:79" x14ac:dyDescent="0.35">
      <c r="A895" s="99">
        <v>44148</v>
      </c>
      <c r="B895" s="84" t="s">
        <v>26</v>
      </c>
      <c r="C895" s="7">
        <v>13765</v>
      </c>
      <c r="D895" s="7" t="s">
        <v>174</v>
      </c>
      <c r="E895" s="7">
        <v>232132</v>
      </c>
      <c r="F895" s="7" t="s">
        <v>175</v>
      </c>
      <c r="G895" s="7">
        <v>232131</v>
      </c>
      <c r="H895" s="7">
        <v>1</v>
      </c>
      <c r="I895" s="7" t="str">
        <f t="shared" si="228"/>
        <v>Matches old PSSE info</v>
      </c>
      <c r="J895" s="7"/>
      <c r="K895" s="11"/>
      <c r="L895" s="7">
        <v>267</v>
      </c>
      <c r="M895" s="7">
        <v>327</v>
      </c>
      <c r="N895" s="7">
        <v>377</v>
      </c>
      <c r="O895" s="7">
        <v>286</v>
      </c>
      <c r="P895" s="7">
        <v>348</v>
      </c>
      <c r="Q895" s="7">
        <v>400</v>
      </c>
      <c r="R895" s="1"/>
      <c r="S895" s="7">
        <v>267</v>
      </c>
      <c r="T895" s="7">
        <v>327</v>
      </c>
      <c r="U895" s="5">
        <v>342</v>
      </c>
      <c r="V895" s="96">
        <v>287</v>
      </c>
      <c r="W895" s="7">
        <v>348</v>
      </c>
      <c r="X895" s="52">
        <v>365</v>
      </c>
      <c r="Y895" s="56">
        <f t="shared" si="229"/>
        <v>0</v>
      </c>
      <c r="Z895" s="7">
        <f t="shared" si="230"/>
        <v>0</v>
      </c>
      <c r="AA895" s="7">
        <f t="shared" si="231"/>
        <v>-35</v>
      </c>
      <c r="AB895" s="7">
        <f t="shared" si="232"/>
        <v>1</v>
      </c>
      <c r="AC895" s="7">
        <f t="shared" si="233"/>
        <v>0</v>
      </c>
      <c r="AD895" s="7">
        <f t="shared" si="234"/>
        <v>-35</v>
      </c>
      <c r="AI895" s="86" t="b">
        <f t="shared" si="235"/>
        <v>1</v>
      </c>
      <c r="AJ895" s="86" t="b">
        <f t="shared" si="236"/>
        <v>1</v>
      </c>
      <c r="AK895" s="86" t="b">
        <f t="shared" si="237"/>
        <v>0</v>
      </c>
      <c r="AM895" s="12" t="str">
        <f t="shared" si="238"/>
        <v>no change</v>
      </c>
      <c r="AN895" s="12" t="str">
        <f t="shared" si="239"/>
        <v>blank</v>
      </c>
      <c r="AO895" s="12" t="str">
        <f t="shared" si="240"/>
        <v>no change</v>
      </c>
      <c r="AP895" s="12" t="str">
        <f t="shared" si="241"/>
        <v>blank</v>
      </c>
      <c r="AQ895" s="12" t="str">
        <f t="shared" si="242"/>
        <v>increase or decrease</v>
      </c>
      <c r="AR895" s="12" t="str">
        <f t="shared" si="243"/>
        <v>decrease</v>
      </c>
      <c r="AS895" s="12" t="str">
        <f t="shared" si="244"/>
        <v>increase or decrease</v>
      </c>
      <c r="AT895" s="12" t="str">
        <f t="shared" si="245"/>
        <v>increase</v>
      </c>
      <c r="AU895" s="12" t="str">
        <f t="shared" si="246"/>
        <v>no change</v>
      </c>
      <c r="AV895" s="12" t="str">
        <f t="shared" si="247"/>
        <v>blank</v>
      </c>
      <c r="AW895" s="12" t="str">
        <f t="shared" si="248"/>
        <v>increase or decrease</v>
      </c>
      <c r="AX895" s="12" t="str">
        <f t="shared" si="249"/>
        <v>decrease</v>
      </c>
      <c r="AY895" s="103"/>
      <c r="AZ895" s="103" t="str">
        <f t="shared" si="250"/>
        <v xml:space="preserve"> </v>
      </c>
      <c r="BA895" s="103" t="str">
        <f t="shared" si="251"/>
        <v>increase</v>
      </c>
      <c r="BB895" s="103" t="str">
        <f t="shared" si="252"/>
        <v>decrease</v>
      </c>
      <c r="BC895" s="12" t="str">
        <f t="shared" si="253"/>
        <v xml:space="preserve"> </v>
      </c>
      <c r="BD895" s="12" t="str">
        <f t="shared" si="254"/>
        <v xml:space="preserve"> </v>
      </c>
      <c r="BE895" s="12" t="str">
        <f t="shared" si="255"/>
        <v>both</v>
      </c>
      <c r="BH895" s="110">
        <f t="shared" si="256"/>
        <v>0</v>
      </c>
      <c r="BI895" s="110">
        <f t="shared" si="257"/>
        <v>0</v>
      </c>
      <c r="BJ895" s="110">
        <f t="shared" si="258"/>
        <v>-9.2838196286472149E-2</v>
      </c>
      <c r="BK895" s="110">
        <f t="shared" si="259"/>
        <v>3.4965034965034965E-3</v>
      </c>
      <c r="BL895" s="110">
        <f t="shared" si="260"/>
        <v>0</v>
      </c>
      <c r="BM895" s="110">
        <f t="shared" si="261"/>
        <v>-8.7499999999999994E-2</v>
      </c>
      <c r="BN895" s="103"/>
      <c r="BO895" s="130">
        <f t="shared" si="262"/>
        <v>-9.2838196286472149E-2</v>
      </c>
      <c r="BP895" s="130" cm="1">
        <f t="array" ref="BP895">MIN(IF(BH895:BM895&lt;0, BH895:BM895))</f>
        <v>-9.2838196286472149E-2</v>
      </c>
      <c r="BQ895" s="12">
        <f t="shared" si="263"/>
        <v>0</v>
      </c>
      <c r="BR895" s="12">
        <f t="shared" si="264"/>
        <v>0</v>
      </c>
      <c r="BS895" s="12">
        <f t="shared" si="265"/>
        <v>1</v>
      </c>
      <c r="BT895" s="12"/>
      <c r="CA895" s="108"/>
    </row>
    <row r="896" spans="1:79" x14ac:dyDescent="0.35">
      <c r="A896" s="99">
        <v>44148</v>
      </c>
      <c r="B896" s="84" t="s">
        <v>26</v>
      </c>
      <c r="C896" s="7">
        <v>13766</v>
      </c>
      <c r="D896" s="7" t="s">
        <v>154</v>
      </c>
      <c r="E896" s="7">
        <v>232121</v>
      </c>
      <c r="F896" s="7" t="s">
        <v>181</v>
      </c>
      <c r="G896" s="7">
        <v>232136</v>
      </c>
      <c r="H896" s="7">
        <v>1</v>
      </c>
      <c r="I896" s="7" t="str">
        <f t="shared" si="228"/>
        <v>Matches old PSSE info</v>
      </c>
      <c r="J896" s="7"/>
      <c r="K896" s="11"/>
      <c r="L896" s="7">
        <v>242</v>
      </c>
      <c r="M896" s="7">
        <v>242</v>
      </c>
      <c r="N896" s="7">
        <v>278</v>
      </c>
      <c r="O896" s="7">
        <v>292</v>
      </c>
      <c r="P896" s="7">
        <v>310</v>
      </c>
      <c r="Q896" s="7">
        <v>356</v>
      </c>
      <c r="R896" s="1"/>
      <c r="S896" s="5">
        <v>167</v>
      </c>
      <c r="T896" s="5">
        <v>240</v>
      </c>
      <c r="U896" s="5">
        <v>264</v>
      </c>
      <c r="V896" s="5">
        <v>230</v>
      </c>
      <c r="W896" s="5">
        <v>308</v>
      </c>
      <c r="X896" s="52">
        <v>337</v>
      </c>
      <c r="Y896" s="56">
        <f t="shared" si="229"/>
        <v>-75</v>
      </c>
      <c r="Z896" s="7">
        <f t="shared" si="230"/>
        <v>-2</v>
      </c>
      <c r="AA896" s="7">
        <f t="shared" si="231"/>
        <v>-14</v>
      </c>
      <c r="AB896" s="7">
        <f t="shared" si="232"/>
        <v>-62</v>
      </c>
      <c r="AC896" s="7">
        <f t="shared" si="233"/>
        <v>-2</v>
      </c>
      <c r="AD896" s="7">
        <f t="shared" si="234"/>
        <v>-19</v>
      </c>
      <c r="AI896" s="86" t="b">
        <f t="shared" si="235"/>
        <v>1</v>
      </c>
      <c r="AJ896" s="86" t="b">
        <f t="shared" si="236"/>
        <v>1</v>
      </c>
      <c r="AK896" s="86" t="b">
        <f t="shared" si="237"/>
        <v>0</v>
      </c>
      <c r="AM896" s="12" t="str">
        <f t="shared" si="238"/>
        <v>increase or decrease</v>
      </c>
      <c r="AN896" s="12" t="str">
        <f t="shared" si="239"/>
        <v>decrease</v>
      </c>
      <c r="AO896" s="12" t="str">
        <f t="shared" si="240"/>
        <v>increase or decrease</v>
      </c>
      <c r="AP896" s="12" t="str">
        <f t="shared" si="241"/>
        <v>decrease</v>
      </c>
      <c r="AQ896" s="12" t="str">
        <f t="shared" si="242"/>
        <v>increase or decrease</v>
      </c>
      <c r="AR896" s="12" t="str">
        <f t="shared" si="243"/>
        <v>decrease</v>
      </c>
      <c r="AS896" s="12" t="str">
        <f t="shared" si="244"/>
        <v>increase or decrease</v>
      </c>
      <c r="AT896" s="12" t="str">
        <f t="shared" si="245"/>
        <v>decrease</v>
      </c>
      <c r="AU896" s="12" t="str">
        <f t="shared" si="246"/>
        <v>increase or decrease</v>
      </c>
      <c r="AV896" s="12" t="str">
        <f t="shared" si="247"/>
        <v>decrease</v>
      </c>
      <c r="AW896" s="12" t="str">
        <f t="shared" si="248"/>
        <v>increase or decrease</v>
      </c>
      <c r="AX896" s="12" t="str">
        <f t="shared" si="249"/>
        <v>decrease</v>
      </c>
      <c r="AY896" s="103"/>
      <c r="AZ896" s="103" t="str">
        <f t="shared" si="250"/>
        <v xml:space="preserve"> </v>
      </c>
      <c r="BA896" s="103" t="str">
        <f t="shared" si="251"/>
        <v xml:space="preserve"> </v>
      </c>
      <c r="BB896" s="103" t="str">
        <f t="shared" si="252"/>
        <v>decrease</v>
      </c>
      <c r="BC896" s="12" t="str">
        <f t="shared" si="253"/>
        <v xml:space="preserve"> </v>
      </c>
      <c r="BD896" s="12" t="str">
        <f t="shared" si="254"/>
        <v>decrease</v>
      </c>
      <c r="BE896" s="12" t="str">
        <f t="shared" si="255"/>
        <v xml:space="preserve"> </v>
      </c>
      <c r="BH896" s="110">
        <f t="shared" si="256"/>
        <v>-0.30991735537190085</v>
      </c>
      <c r="BI896" s="110">
        <f t="shared" si="257"/>
        <v>-8.2644628099173556E-3</v>
      </c>
      <c r="BJ896" s="110">
        <f t="shared" si="258"/>
        <v>-5.0359712230215826E-2</v>
      </c>
      <c r="BK896" s="110">
        <f t="shared" si="259"/>
        <v>-0.21232876712328766</v>
      </c>
      <c r="BL896" s="110">
        <f t="shared" si="260"/>
        <v>-6.4516129032258064E-3</v>
      </c>
      <c r="BM896" s="110">
        <f t="shared" si="261"/>
        <v>-5.3370786516853931E-2</v>
      </c>
      <c r="BN896" s="103"/>
      <c r="BO896" s="130">
        <f t="shared" si="262"/>
        <v>-0.30991735537190085</v>
      </c>
      <c r="BP896" s="130" cm="1">
        <f t="array" ref="BP896">MIN(IF(BH896:BM896&lt;0, BH896:BM896))</f>
        <v>-0.30991735537190085</v>
      </c>
      <c r="BQ896" s="12">
        <f t="shared" si="263"/>
        <v>1</v>
      </c>
      <c r="BR896" s="12">
        <f t="shared" si="264"/>
        <v>0</v>
      </c>
      <c r="BS896" s="12">
        <f t="shared" si="265"/>
        <v>0</v>
      </c>
      <c r="BT896" s="12"/>
      <c r="CA896" s="108"/>
    </row>
    <row r="897" spans="1:79" x14ac:dyDescent="0.35">
      <c r="A897" s="99">
        <v>44148</v>
      </c>
      <c r="B897" s="84" t="s">
        <v>26</v>
      </c>
      <c r="C897" s="7">
        <v>13767</v>
      </c>
      <c r="D897" s="7" t="s">
        <v>182</v>
      </c>
      <c r="E897" s="7">
        <v>232136</v>
      </c>
      <c r="F897" s="7" t="s">
        <v>183</v>
      </c>
      <c r="G897" s="7">
        <v>232118</v>
      </c>
      <c r="H897" s="7">
        <v>1</v>
      </c>
      <c r="I897" s="7" t="str">
        <f t="shared" si="228"/>
        <v>Matches old PSSE info</v>
      </c>
      <c r="J897" s="7"/>
      <c r="K897" s="11"/>
      <c r="L897" s="7">
        <v>242</v>
      </c>
      <c r="M897" s="7">
        <v>242</v>
      </c>
      <c r="N897" s="7">
        <v>278</v>
      </c>
      <c r="O897" s="7">
        <v>292</v>
      </c>
      <c r="P897" s="7">
        <v>310</v>
      </c>
      <c r="Q897" s="7">
        <v>356</v>
      </c>
      <c r="R897" s="1"/>
      <c r="S897" s="5">
        <v>167</v>
      </c>
      <c r="T897" s="5">
        <v>240</v>
      </c>
      <c r="U897" s="5">
        <v>264</v>
      </c>
      <c r="V897" s="5">
        <v>220</v>
      </c>
      <c r="W897" s="5">
        <v>289</v>
      </c>
      <c r="X897" s="52">
        <v>332</v>
      </c>
      <c r="Y897" s="56">
        <f t="shared" si="229"/>
        <v>-75</v>
      </c>
      <c r="Z897" s="7">
        <f t="shared" si="230"/>
        <v>-2</v>
      </c>
      <c r="AA897" s="7">
        <f t="shared" si="231"/>
        <v>-14</v>
      </c>
      <c r="AB897" s="7">
        <f t="shared" si="232"/>
        <v>-72</v>
      </c>
      <c r="AC897" s="7">
        <f t="shared" si="233"/>
        <v>-21</v>
      </c>
      <c r="AD897" s="7">
        <f t="shared" si="234"/>
        <v>-24</v>
      </c>
      <c r="AI897" s="86" t="b">
        <f t="shared" si="235"/>
        <v>1</v>
      </c>
      <c r="AJ897" s="86" t="b">
        <f t="shared" si="236"/>
        <v>1</v>
      </c>
      <c r="AK897" s="86" t="b">
        <f t="shared" si="237"/>
        <v>0</v>
      </c>
      <c r="AM897" s="12" t="str">
        <f t="shared" si="238"/>
        <v>increase or decrease</v>
      </c>
      <c r="AN897" s="12" t="str">
        <f t="shared" si="239"/>
        <v>decrease</v>
      </c>
      <c r="AO897" s="12" t="str">
        <f t="shared" si="240"/>
        <v>increase or decrease</v>
      </c>
      <c r="AP897" s="12" t="str">
        <f t="shared" si="241"/>
        <v>decrease</v>
      </c>
      <c r="AQ897" s="12" t="str">
        <f t="shared" si="242"/>
        <v>increase or decrease</v>
      </c>
      <c r="AR897" s="12" t="str">
        <f t="shared" si="243"/>
        <v>decrease</v>
      </c>
      <c r="AS897" s="12" t="str">
        <f t="shared" si="244"/>
        <v>increase or decrease</v>
      </c>
      <c r="AT897" s="12" t="str">
        <f t="shared" si="245"/>
        <v>decrease</v>
      </c>
      <c r="AU897" s="12" t="str">
        <f t="shared" si="246"/>
        <v>increase or decrease</v>
      </c>
      <c r="AV897" s="12" t="str">
        <f t="shared" si="247"/>
        <v>decrease</v>
      </c>
      <c r="AW897" s="12" t="str">
        <f t="shared" si="248"/>
        <v>increase or decrease</v>
      </c>
      <c r="AX897" s="12" t="str">
        <f t="shared" si="249"/>
        <v>decrease</v>
      </c>
      <c r="AY897" s="103"/>
      <c r="AZ897" s="103" t="str">
        <f t="shared" si="250"/>
        <v xml:space="preserve"> </v>
      </c>
      <c r="BA897" s="103" t="str">
        <f t="shared" si="251"/>
        <v xml:space="preserve"> </v>
      </c>
      <c r="BB897" s="103" t="str">
        <f t="shared" si="252"/>
        <v>decrease</v>
      </c>
      <c r="BC897" s="12" t="str">
        <f t="shared" si="253"/>
        <v xml:space="preserve"> </v>
      </c>
      <c r="BD897" s="12" t="str">
        <f t="shared" si="254"/>
        <v>decrease</v>
      </c>
      <c r="BE897" s="12" t="str">
        <f t="shared" si="255"/>
        <v xml:space="preserve"> </v>
      </c>
      <c r="BH897" s="110">
        <f t="shared" si="256"/>
        <v>-0.30991735537190085</v>
      </c>
      <c r="BI897" s="110">
        <f t="shared" si="257"/>
        <v>-8.2644628099173556E-3</v>
      </c>
      <c r="BJ897" s="110">
        <f t="shared" si="258"/>
        <v>-5.0359712230215826E-2</v>
      </c>
      <c r="BK897" s="110">
        <f t="shared" si="259"/>
        <v>-0.24657534246575341</v>
      </c>
      <c r="BL897" s="110">
        <f t="shared" si="260"/>
        <v>-6.7741935483870974E-2</v>
      </c>
      <c r="BM897" s="110">
        <f t="shared" si="261"/>
        <v>-6.741573033707865E-2</v>
      </c>
      <c r="BN897" s="103"/>
      <c r="BO897" s="130">
        <f t="shared" si="262"/>
        <v>-0.30991735537190085</v>
      </c>
      <c r="BP897" s="130" cm="1">
        <f t="array" ref="BP897">MIN(IF(BH897:BM897&lt;0, BH897:BM897))</f>
        <v>-0.30991735537190085</v>
      </c>
      <c r="BQ897" s="12">
        <f t="shared" si="263"/>
        <v>1</v>
      </c>
      <c r="BR897" s="12">
        <f t="shared" si="264"/>
        <v>0</v>
      </c>
      <c r="BS897" s="12">
        <f t="shared" si="265"/>
        <v>0</v>
      </c>
      <c r="BT897" s="12"/>
      <c r="CA897" s="108"/>
    </row>
    <row r="898" spans="1:79" x14ac:dyDescent="0.35">
      <c r="A898" s="102">
        <v>44224</v>
      </c>
      <c r="B898" s="11" t="s">
        <v>26</v>
      </c>
      <c r="C898" s="7">
        <v>13769</v>
      </c>
      <c r="D898" s="7" t="s">
        <v>264</v>
      </c>
      <c r="E898" s="7">
        <v>232105</v>
      </c>
      <c r="F898" s="7" t="s">
        <v>285</v>
      </c>
      <c r="G898" s="7">
        <v>232101</v>
      </c>
      <c r="H898" s="7">
        <v>1</v>
      </c>
      <c r="I898" s="7" t="str">
        <f t="shared" si="228"/>
        <v>Matches old PSSE info</v>
      </c>
      <c r="J898" s="7"/>
      <c r="K898" s="11"/>
      <c r="L898" s="7">
        <v>390</v>
      </c>
      <c r="M898" s="7">
        <v>478</v>
      </c>
      <c r="N898" s="7">
        <v>549</v>
      </c>
      <c r="O898" s="7">
        <v>449</v>
      </c>
      <c r="P898" s="7">
        <v>478</v>
      </c>
      <c r="Q898" s="7">
        <v>549</v>
      </c>
      <c r="R898" s="1"/>
      <c r="S898" s="5">
        <v>291</v>
      </c>
      <c r="T898" s="5">
        <v>340</v>
      </c>
      <c r="U898" s="5">
        <v>351</v>
      </c>
      <c r="V898" s="5">
        <v>313</v>
      </c>
      <c r="W898" s="5">
        <v>356</v>
      </c>
      <c r="X898" s="52">
        <v>367</v>
      </c>
      <c r="Y898" s="56">
        <f t="shared" si="229"/>
        <v>-99</v>
      </c>
      <c r="Z898" s="7">
        <f t="shared" si="230"/>
        <v>-138</v>
      </c>
      <c r="AA898" s="7">
        <f t="shared" si="231"/>
        <v>-198</v>
      </c>
      <c r="AB898" s="7">
        <f t="shared" si="232"/>
        <v>-136</v>
      </c>
      <c r="AC898" s="7">
        <f t="shared" si="233"/>
        <v>-122</v>
      </c>
      <c r="AD898" s="7">
        <f t="shared" si="234"/>
        <v>-182</v>
      </c>
      <c r="AI898" s="86" t="b">
        <f t="shared" si="235"/>
        <v>1</v>
      </c>
      <c r="AJ898" s="86" t="b">
        <f t="shared" si="236"/>
        <v>1</v>
      </c>
      <c r="AK898" s="86" t="b">
        <f t="shared" si="237"/>
        <v>0</v>
      </c>
      <c r="AM898" s="12" t="str">
        <f t="shared" si="238"/>
        <v>increase or decrease</v>
      </c>
      <c r="AN898" s="12" t="str">
        <f t="shared" si="239"/>
        <v>decrease</v>
      </c>
      <c r="AO898" s="12" t="str">
        <f t="shared" si="240"/>
        <v>increase or decrease</v>
      </c>
      <c r="AP898" s="12" t="str">
        <f t="shared" si="241"/>
        <v>decrease</v>
      </c>
      <c r="AQ898" s="12" t="str">
        <f t="shared" si="242"/>
        <v>increase or decrease</v>
      </c>
      <c r="AR898" s="12" t="str">
        <f t="shared" si="243"/>
        <v>decrease</v>
      </c>
      <c r="AS898" s="12" t="str">
        <f t="shared" si="244"/>
        <v>increase or decrease</v>
      </c>
      <c r="AT898" s="12" t="str">
        <f t="shared" si="245"/>
        <v>decrease</v>
      </c>
      <c r="AU898" s="12" t="str">
        <f t="shared" si="246"/>
        <v>increase or decrease</v>
      </c>
      <c r="AV898" s="12" t="str">
        <f t="shared" si="247"/>
        <v>decrease</v>
      </c>
      <c r="AW898" s="12" t="str">
        <f t="shared" si="248"/>
        <v>increase or decrease</v>
      </c>
      <c r="AX898" s="12" t="str">
        <f t="shared" si="249"/>
        <v>decrease</v>
      </c>
      <c r="AY898" s="103"/>
      <c r="AZ898" s="103" t="str">
        <f t="shared" si="250"/>
        <v xml:space="preserve"> </v>
      </c>
      <c r="BA898" s="103" t="str">
        <f t="shared" si="251"/>
        <v xml:space="preserve"> </v>
      </c>
      <c r="BB898" s="103" t="str">
        <f t="shared" si="252"/>
        <v>decrease</v>
      </c>
      <c r="BC898" s="12" t="str">
        <f t="shared" si="253"/>
        <v xml:space="preserve"> </v>
      </c>
      <c r="BD898" s="12" t="str">
        <f t="shared" si="254"/>
        <v>decrease</v>
      </c>
      <c r="BE898" s="12" t="str">
        <f t="shared" si="255"/>
        <v xml:space="preserve"> </v>
      </c>
      <c r="BH898" s="110">
        <f t="shared" si="256"/>
        <v>-0.25384615384615383</v>
      </c>
      <c r="BI898" s="110">
        <f t="shared" si="257"/>
        <v>-0.28870292887029286</v>
      </c>
      <c r="BJ898" s="110">
        <f t="shared" si="258"/>
        <v>-0.36065573770491804</v>
      </c>
      <c r="BK898" s="110">
        <f t="shared" si="259"/>
        <v>-0.30289532293986637</v>
      </c>
      <c r="BL898" s="110">
        <f t="shared" si="260"/>
        <v>-0.25523012552301255</v>
      </c>
      <c r="BM898" s="110">
        <f t="shared" si="261"/>
        <v>-0.33151183970856102</v>
      </c>
      <c r="BN898" s="103"/>
      <c r="BO898" s="130">
        <f t="shared" si="262"/>
        <v>-0.36065573770491804</v>
      </c>
      <c r="BP898" s="130" cm="1">
        <f t="array" ref="BP898">MIN(IF(BH898:BM898&lt;0, BH898:BM898))</f>
        <v>-0.36065573770491804</v>
      </c>
      <c r="BQ898" s="12">
        <f t="shared" si="263"/>
        <v>1</v>
      </c>
      <c r="BR898" s="12">
        <f t="shared" si="264"/>
        <v>0</v>
      </c>
      <c r="BS898" s="12">
        <f t="shared" si="265"/>
        <v>0</v>
      </c>
      <c r="BT898" s="12"/>
      <c r="CA898" s="108"/>
    </row>
    <row r="899" spans="1:79" x14ac:dyDescent="0.35">
      <c r="A899" s="102">
        <v>44202</v>
      </c>
      <c r="B899" s="11" t="s">
        <v>26</v>
      </c>
      <c r="C899" s="7">
        <v>13772</v>
      </c>
      <c r="D899" s="7" t="s">
        <v>283</v>
      </c>
      <c r="E899" s="7">
        <v>232109</v>
      </c>
      <c r="F899" s="7" t="s">
        <v>284</v>
      </c>
      <c r="G899" s="7">
        <v>232900</v>
      </c>
      <c r="H899" s="7">
        <v>1</v>
      </c>
      <c r="I899" s="7" t="str">
        <f t="shared" si="228"/>
        <v>Matches old PSSE info</v>
      </c>
      <c r="J899" s="7"/>
      <c r="K899" s="11"/>
      <c r="L899" s="7">
        <v>273</v>
      </c>
      <c r="M899" s="7">
        <v>348</v>
      </c>
      <c r="N899" s="7">
        <v>400</v>
      </c>
      <c r="O899" s="7">
        <v>315</v>
      </c>
      <c r="P899" s="7">
        <v>389</v>
      </c>
      <c r="Q899" s="7">
        <v>447</v>
      </c>
      <c r="R899" s="1"/>
      <c r="S899" s="7">
        <v>273</v>
      </c>
      <c r="T899" s="7">
        <v>348</v>
      </c>
      <c r="U899" s="5">
        <v>375</v>
      </c>
      <c r="V899" s="7">
        <v>315</v>
      </c>
      <c r="W899" s="7">
        <v>389</v>
      </c>
      <c r="X899" s="52">
        <v>424</v>
      </c>
      <c r="Y899" s="56">
        <f t="shared" si="229"/>
        <v>0</v>
      </c>
      <c r="Z899" s="7">
        <f t="shared" si="230"/>
        <v>0</v>
      </c>
      <c r="AA899" s="7">
        <f t="shared" si="231"/>
        <v>-25</v>
      </c>
      <c r="AB899" s="7">
        <f t="shared" si="232"/>
        <v>0</v>
      </c>
      <c r="AC899" s="7">
        <f t="shared" si="233"/>
        <v>0</v>
      </c>
      <c r="AD899" s="7">
        <f t="shared" si="234"/>
        <v>-23</v>
      </c>
      <c r="AI899" s="86" t="b">
        <f t="shared" si="235"/>
        <v>1</v>
      </c>
      <c r="AJ899" s="86" t="b">
        <f t="shared" si="236"/>
        <v>1</v>
      </c>
      <c r="AK899" s="86" t="b">
        <f t="shared" si="237"/>
        <v>0</v>
      </c>
      <c r="AM899" s="12" t="str">
        <f t="shared" si="238"/>
        <v>no change</v>
      </c>
      <c r="AN899" s="12" t="str">
        <f t="shared" si="239"/>
        <v>blank</v>
      </c>
      <c r="AO899" s="12" t="str">
        <f t="shared" si="240"/>
        <v>no change</v>
      </c>
      <c r="AP899" s="12" t="str">
        <f t="shared" si="241"/>
        <v>blank</v>
      </c>
      <c r="AQ899" s="12" t="str">
        <f t="shared" si="242"/>
        <v>increase or decrease</v>
      </c>
      <c r="AR899" s="12" t="str">
        <f t="shared" si="243"/>
        <v>decrease</v>
      </c>
      <c r="AS899" s="12" t="str">
        <f t="shared" si="244"/>
        <v>no change</v>
      </c>
      <c r="AT899" s="12" t="str">
        <f t="shared" si="245"/>
        <v>blank</v>
      </c>
      <c r="AU899" s="12" t="str">
        <f t="shared" si="246"/>
        <v>no change</v>
      </c>
      <c r="AV899" s="12" t="str">
        <f t="shared" si="247"/>
        <v>blank</v>
      </c>
      <c r="AW899" s="12" t="str">
        <f t="shared" si="248"/>
        <v>increase or decrease</v>
      </c>
      <c r="AX899" s="12" t="str">
        <f t="shared" si="249"/>
        <v>decrease</v>
      </c>
      <c r="AY899" s="103"/>
      <c r="AZ899" s="103" t="str">
        <f t="shared" si="250"/>
        <v xml:space="preserve"> </v>
      </c>
      <c r="BA899" s="103" t="str">
        <f t="shared" si="251"/>
        <v xml:space="preserve"> </v>
      </c>
      <c r="BB899" s="103" t="str">
        <f t="shared" si="252"/>
        <v>decrease</v>
      </c>
      <c r="BC899" s="12" t="str">
        <f t="shared" si="253"/>
        <v xml:space="preserve"> </v>
      </c>
      <c r="BD899" s="12" t="str">
        <f t="shared" si="254"/>
        <v>decrease</v>
      </c>
      <c r="BE899" s="12" t="str">
        <f t="shared" si="255"/>
        <v xml:space="preserve"> </v>
      </c>
      <c r="BH899" s="110">
        <f t="shared" si="256"/>
        <v>0</v>
      </c>
      <c r="BI899" s="110">
        <f t="shared" si="257"/>
        <v>0</v>
      </c>
      <c r="BJ899" s="110">
        <f t="shared" si="258"/>
        <v>-6.25E-2</v>
      </c>
      <c r="BK899" s="110">
        <f t="shared" si="259"/>
        <v>0</v>
      </c>
      <c r="BL899" s="110">
        <f t="shared" si="260"/>
        <v>0</v>
      </c>
      <c r="BM899" s="110">
        <f t="shared" si="261"/>
        <v>-5.145413870246085E-2</v>
      </c>
      <c r="BN899" s="103"/>
      <c r="BO899" s="130">
        <f t="shared" si="262"/>
        <v>-6.25E-2</v>
      </c>
      <c r="BP899" s="130" cm="1">
        <f t="array" ref="BP899">MIN(IF(BH899:BM899&lt;0, BH899:BM899))</f>
        <v>-6.25E-2</v>
      </c>
      <c r="BQ899" s="12">
        <f t="shared" si="263"/>
        <v>0</v>
      </c>
      <c r="BR899" s="12">
        <f t="shared" si="264"/>
        <v>0</v>
      </c>
      <c r="BS899" s="12">
        <f t="shared" si="265"/>
        <v>1</v>
      </c>
      <c r="BT899" s="12"/>
      <c r="CA899" s="108"/>
    </row>
    <row r="900" spans="1:79" x14ac:dyDescent="0.35">
      <c r="A900" s="99">
        <v>44148</v>
      </c>
      <c r="B900" s="84" t="s">
        <v>26</v>
      </c>
      <c r="C900" s="7">
        <v>13773</v>
      </c>
      <c r="D900" s="7" t="s">
        <v>184</v>
      </c>
      <c r="E900" s="7">
        <v>232137</v>
      </c>
      <c r="F900" s="7" t="s">
        <v>185</v>
      </c>
      <c r="G900" s="7">
        <v>232113</v>
      </c>
      <c r="H900" s="7">
        <v>1</v>
      </c>
      <c r="I900" s="7" t="str">
        <f t="shared" si="228"/>
        <v>Matches old PSSE info</v>
      </c>
      <c r="J900" s="7"/>
      <c r="K900" s="11"/>
      <c r="L900" s="7">
        <v>241</v>
      </c>
      <c r="M900" s="7">
        <v>242</v>
      </c>
      <c r="N900" s="7">
        <v>278</v>
      </c>
      <c r="O900" s="7">
        <v>309</v>
      </c>
      <c r="P900" s="7">
        <v>310</v>
      </c>
      <c r="Q900" s="7">
        <v>356</v>
      </c>
      <c r="R900" s="1"/>
      <c r="S900" s="5">
        <v>167</v>
      </c>
      <c r="T900" s="5">
        <v>240</v>
      </c>
      <c r="U900" s="5">
        <v>264</v>
      </c>
      <c r="V900" s="5">
        <v>230</v>
      </c>
      <c r="W900" s="5">
        <v>308</v>
      </c>
      <c r="X900" s="52">
        <v>337</v>
      </c>
      <c r="Y900" s="56">
        <f t="shared" si="229"/>
        <v>-74</v>
      </c>
      <c r="Z900" s="7">
        <f t="shared" si="230"/>
        <v>-2</v>
      </c>
      <c r="AA900" s="7">
        <f t="shared" si="231"/>
        <v>-14</v>
      </c>
      <c r="AB900" s="7">
        <f t="shared" si="232"/>
        <v>-79</v>
      </c>
      <c r="AC900" s="7">
        <f t="shared" si="233"/>
        <v>-2</v>
      </c>
      <c r="AD900" s="7">
        <f t="shared" si="234"/>
        <v>-19</v>
      </c>
      <c r="AI900" s="86" t="b">
        <f t="shared" si="235"/>
        <v>1</v>
      </c>
      <c r="AJ900" s="86" t="b">
        <f t="shared" si="236"/>
        <v>1</v>
      </c>
      <c r="AK900" s="86" t="b">
        <f t="shared" si="237"/>
        <v>0</v>
      </c>
      <c r="AM900" s="12" t="str">
        <f t="shared" si="238"/>
        <v>increase or decrease</v>
      </c>
      <c r="AN900" s="12" t="str">
        <f t="shared" si="239"/>
        <v>decrease</v>
      </c>
      <c r="AO900" s="12" t="str">
        <f t="shared" si="240"/>
        <v>increase or decrease</v>
      </c>
      <c r="AP900" s="12" t="str">
        <f t="shared" si="241"/>
        <v>decrease</v>
      </c>
      <c r="AQ900" s="12" t="str">
        <f t="shared" si="242"/>
        <v>increase or decrease</v>
      </c>
      <c r="AR900" s="12" t="str">
        <f t="shared" si="243"/>
        <v>decrease</v>
      </c>
      <c r="AS900" s="12" t="str">
        <f t="shared" si="244"/>
        <v>increase or decrease</v>
      </c>
      <c r="AT900" s="12" t="str">
        <f t="shared" si="245"/>
        <v>decrease</v>
      </c>
      <c r="AU900" s="12" t="str">
        <f t="shared" si="246"/>
        <v>increase or decrease</v>
      </c>
      <c r="AV900" s="12" t="str">
        <f t="shared" si="247"/>
        <v>decrease</v>
      </c>
      <c r="AW900" s="12" t="str">
        <f t="shared" si="248"/>
        <v>increase or decrease</v>
      </c>
      <c r="AX900" s="12" t="str">
        <f t="shared" si="249"/>
        <v>decrease</v>
      </c>
      <c r="AY900" s="103"/>
      <c r="AZ900" s="103" t="str">
        <f t="shared" si="250"/>
        <v xml:space="preserve"> </v>
      </c>
      <c r="BA900" s="103" t="str">
        <f t="shared" si="251"/>
        <v xml:space="preserve"> </v>
      </c>
      <c r="BB900" s="103" t="str">
        <f t="shared" si="252"/>
        <v>decrease</v>
      </c>
      <c r="BC900" s="12" t="str">
        <f t="shared" si="253"/>
        <v xml:space="preserve"> </v>
      </c>
      <c r="BD900" s="12" t="str">
        <f t="shared" si="254"/>
        <v>decrease</v>
      </c>
      <c r="BE900" s="12" t="str">
        <f t="shared" si="255"/>
        <v xml:space="preserve"> </v>
      </c>
      <c r="BH900" s="110">
        <f t="shared" si="256"/>
        <v>-0.30705394190871371</v>
      </c>
      <c r="BI900" s="110">
        <f t="shared" si="257"/>
        <v>-8.2644628099173556E-3</v>
      </c>
      <c r="BJ900" s="110">
        <f t="shared" si="258"/>
        <v>-5.0359712230215826E-2</v>
      </c>
      <c r="BK900" s="110">
        <f t="shared" si="259"/>
        <v>-0.25566343042071199</v>
      </c>
      <c r="BL900" s="110">
        <f t="shared" si="260"/>
        <v>-6.4516129032258064E-3</v>
      </c>
      <c r="BM900" s="110">
        <f t="shared" si="261"/>
        <v>-5.3370786516853931E-2</v>
      </c>
      <c r="BN900" s="103"/>
      <c r="BO900" s="130">
        <f t="shared" si="262"/>
        <v>-0.30705394190871371</v>
      </c>
      <c r="BP900" s="130" cm="1">
        <f t="array" ref="BP900">MIN(IF(BH900:BM900&lt;0, BH900:BM900))</f>
        <v>-0.30705394190871371</v>
      </c>
      <c r="BQ900" s="12">
        <f t="shared" si="263"/>
        <v>1</v>
      </c>
      <c r="BR900" s="12">
        <f t="shared" si="264"/>
        <v>0</v>
      </c>
      <c r="BS900" s="12">
        <f t="shared" si="265"/>
        <v>0</v>
      </c>
      <c r="BT900" s="12"/>
      <c r="CA900" s="108"/>
    </row>
    <row r="901" spans="1:79" x14ac:dyDescent="0.35">
      <c r="A901" s="99">
        <v>44148</v>
      </c>
      <c r="B901" s="84" t="s">
        <v>26</v>
      </c>
      <c r="C901" s="7">
        <v>13774</v>
      </c>
      <c r="D901" s="7" t="s">
        <v>184</v>
      </c>
      <c r="E901" s="7">
        <v>232137</v>
      </c>
      <c r="F901" s="7" t="s">
        <v>186</v>
      </c>
      <c r="G901" s="7">
        <v>232114</v>
      </c>
      <c r="H901" s="7">
        <v>1</v>
      </c>
      <c r="I901" s="7" t="str">
        <f t="shared" si="228"/>
        <v>Matches old PSSE info</v>
      </c>
      <c r="J901" s="7"/>
      <c r="K901" s="11"/>
      <c r="L901" s="7">
        <v>241</v>
      </c>
      <c r="M901" s="7">
        <v>242</v>
      </c>
      <c r="N901" s="7">
        <v>278</v>
      </c>
      <c r="O901" s="7">
        <v>309</v>
      </c>
      <c r="P901" s="7">
        <v>310</v>
      </c>
      <c r="Q901" s="7">
        <v>356</v>
      </c>
      <c r="R901" s="1"/>
      <c r="S901" s="5">
        <v>167</v>
      </c>
      <c r="T901" s="5">
        <v>240</v>
      </c>
      <c r="U901" s="5">
        <v>264</v>
      </c>
      <c r="V901" s="5">
        <v>230</v>
      </c>
      <c r="W901" s="5">
        <v>308</v>
      </c>
      <c r="X901" s="52">
        <v>337</v>
      </c>
      <c r="Y901" s="56">
        <f t="shared" si="229"/>
        <v>-74</v>
      </c>
      <c r="Z901" s="7">
        <f t="shared" si="230"/>
        <v>-2</v>
      </c>
      <c r="AA901" s="7">
        <f t="shared" si="231"/>
        <v>-14</v>
      </c>
      <c r="AB901" s="7">
        <f t="shared" si="232"/>
        <v>-79</v>
      </c>
      <c r="AC901" s="7">
        <f t="shared" si="233"/>
        <v>-2</v>
      </c>
      <c r="AD901" s="7">
        <f t="shared" si="234"/>
        <v>-19</v>
      </c>
      <c r="AI901" s="86" t="b">
        <f t="shared" si="235"/>
        <v>1</v>
      </c>
      <c r="AJ901" s="86" t="b">
        <f t="shared" si="236"/>
        <v>1</v>
      </c>
      <c r="AK901" s="86" t="b">
        <f t="shared" si="237"/>
        <v>0</v>
      </c>
      <c r="AM901" s="12" t="str">
        <f t="shared" si="238"/>
        <v>increase or decrease</v>
      </c>
      <c r="AN901" s="12" t="str">
        <f t="shared" si="239"/>
        <v>decrease</v>
      </c>
      <c r="AO901" s="12" t="str">
        <f t="shared" si="240"/>
        <v>increase or decrease</v>
      </c>
      <c r="AP901" s="12" t="str">
        <f t="shared" si="241"/>
        <v>decrease</v>
      </c>
      <c r="AQ901" s="12" t="str">
        <f t="shared" si="242"/>
        <v>increase or decrease</v>
      </c>
      <c r="AR901" s="12" t="str">
        <f t="shared" si="243"/>
        <v>decrease</v>
      </c>
      <c r="AS901" s="12" t="str">
        <f t="shared" si="244"/>
        <v>increase or decrease</v>
      </c>
      <c r="AT901" s="12" t="str">
        <f t="shared" si="245"/>
        <v>decrease</v>
      </c>
      <c r="AU901" s="12" t="str">
        <f t="shared" si="246"/>
        <v>increase or decrease</v>
      </c>
      <c r="AV901" s="12" t="str">
        <f t="shared" si="247"/>
        <v>decrease</v>
      </c>
      <c r="AW901" s="12" t="str">
        <f t="shared" si="248"/>
        <v>increase or decrease</v>
      </c>
      <c r="AX901" s="12" t="str">
        <f t="shared" si="249"/>
        <v>decrease</v>
      </c>
      <c r="AY901" s="103"/>
      <c r="AZ901" s="103" t="str">
        <f t="shared" si="250"/>
        <v xml:space="preserve"> </v>
      </c>
      <c r="BA901" s="103" t="str">
        <f t="shared" si="251"/>
        <v xml:space="preserve"> </v>
      </c>
      <c r="BB901" s="103" t="str">
        <f t="shared" si="252"/>
        <v>decrease</v>
      </c>
      <c r="BC901" s="12" t="str">
        <f t="shared" si="253"/>
        <v xml:space="preserve"> </v>
      </c>
      <c r="BD901" s="12" t="str">
        <f t="shared" si="254"/>
        <v>decrease</v>
      </c>
      <c r="BE901" s="12" t="str">
        <f t="shared" si="255"/>
        <v xml:space="preserve"> </v>
      </c>
      <c r="BH901" s="110">
        <f t="shared" si="256"/>
        <v>-0.30705394190871371</v>
      </c>
      <c r="BI901" s="110">
        <f t="shared" si="257"/>
        <v>-8.2644628099173556E-3</v>
      </c>
      <c r="BJ901" s="110">
        <f t="shared" si="258"/>
        <v>-5.0359712230215826E-2</v>
      </c>
      <c r="BK901" s="110">
        <f t="shared" si="259"/>
        <v>-0.25566343042071199</v>
      </c>
      <c r="BL901" s="110">
        <f t="shared" si="260"/>
        <v>-6.4516129032258064E-3</v>
      </c>
      <c r="BM901" s="110">
        <f t="shared" si="261"/>
        <v>-5.3370786516853931E-2</v>
      </c>
      <c r="BN901" s="103"/>
      <c r="BO901" s="130">
        <f t="shared" si="262"/>
        <v>-0.30705394190871371</v>
      </c>
      <c r="BP901" s="130" cm="1">
        <f t="array" ref="BP901">MIN(IF(BH901:BM901&lt;0, BH901:BM901))</f>
        <v>-0.30705394190871371</v>
      </c>
      <c r="BQ901" s="12">
        <f t="shared" si="263"/>
        <v>1</v>
      </c>
      <c r="BR901" s="12">
        <f t="shared" si="264"/>
        <v>0</v>
      </c>
      <c r="BS901" s="12">
        <f t="shared" si="265"/>
        <v>0</v>
      </c>
      <c r="BT901" s="12"/>
      <c r="CA901" s="108"/>
    </row>
    <row r="902" spans="1:79" x14ac:dyDescent="0.35">
      <c r="A902" s="99">
        <v>44148</v>
      </c>
      <c r="B902" s="84" t="s">
        <v>26</v>
      </c>
      <c r="C902" s="7">
        <v>13779</v>
      </c>
      <c r="D902" s="7" t="s">
        <v>153</v>
      </c>
      <c r="E902" s="7">
        <v>232125</v>
      </c>
      <c r="F902" s="7" t="s">
        <v>187</v>
      </c>
      <c r="G902" s="7">
        <v>232134</v>
      </c>
      <c r="H902" s="7">
        <v>1</v>
      </c>
      <c r="I902" s="7" t="str">
        <f t="shared" si="228"/>
        <v>Matches old PSSE info</v>
      </c>
      <c r="J902" s="7"/>
      <c r="K902" s="11"/>
      <c r="L902" s="7">
        <v>275</v>
      </c>
      <c r="M902" s="7">
        <v>331</v>
      </c>
      <c r="N902" s="7">
        <v>348</v>
      </c>
      <c r="O902" s="7">
        <v>317</v>
      </c>
      <c r="P902" s="7">
        <v>331</v>
      </c>
      <c r="Q902" s="7">
        <v>348</v>
      </c>
      <c r="R902" s="1">
        <v>315</v>
      </c>
      <c r="S902" s="5">
        <v>273</v>
      </c>
      <c r="T902" s="96">
        <v>347</v>
      </c>
      <c r="U902" s="96">
        <v>373</v>
      </c>
      <c r="V902" s="5">
        <v>315</v>
      </c>
      <c r="W902" s="96">
        <v>389</v>
      </c>
      <c r="X902" s="98">
        <v>423</v>
      </c>
      <c r="Y902" s="56">
        <f t="shared" si="229"/>
        <v>-2</v>
      </c>
      <c r="Z902" s="7">
        <f t="shared" si="230"/>
        <v>16</v>
      </c>
      <c r="AA902" s="7">
        <f t="shared" si="231"/>
        <v>25</v>
      </c>
      <c r="AB902" s="7">
        <f t="shared" si="232"/>
        <v>-2</v>
      </c>
      <c r="AC902" s="7">
        <f t="shared" si="233"/>
        <v>58</v>
      </c>
      <c r="AD902" s="7">
        <f t="shared" si="234"/>
        <v>75</v>
      </c>
      <c r="AI902" s="86" t="b">
        <f t="shared" si="235"/>
        <v>1</v>
      </c>
      <c r="AJ902" s="86" t="b">
        <f t="shared" si="236"/>
        <v>1</v>
      </c>
      <c r="AK902" s="86" t="b">
        <f t="shared" si="237"/>
        <v>0</v>
      </c>
      <c r="AM902" s="12" t="str">
        <f t="shared" si="238"/>
        <v>increase or decrease</v>
      </c>
      <c r="AN902" s="12" t="str">
        <f t="shared" si="239"/>
        <v>decrease</v>
      </c>
      <c r="AO902" s="12" t="str">
        <f t="shared" si="240"/>
        <v>increase or decrease</v>
      </c>
      <c r="AP902" s="12" t="str">
        <f t="shared" si="241"/>
        <v>increase</v>
      </c>
      <c r="AQ902" s="12" t="str">
        <f t="shared" si="242"/>
        <v>increase or decrease</v>
      </c>
      <c r="AR902" s="12" t="str">
        <f t="shared" si="243"/>
        <v>increase</v>
      </c>
      <c r="AS902" s="12" t="str">
        <f t="shared" si="244"/>
        <v>increase or decrease</v>
      </c>
      <c r="AT902" s="12" t="str">
        <f t="shared" si="245"/>
        <v>decrease</v>
      </c>
      <c r="AU902" s="12" t="str">
        <f t="shared" si="246"/>
        <v>increase or decrease</v>
      </c>
      <c r="AV902" s="12" t="str">
        <f t="shared" si="247"/>
        <v>increase</v>
      </c>
      <c r="AW902" s="12" t="str">
        <f t="shared" si="248"/>
        <v>increase or decrease</v>
      </c>
      <c r="AX902" s="12" t="str">
        <f t="shared" si="249"/>
        <v>increase</v>
      </c>
      <c r="AY902" s="103"/>
      <c r="AZ902" s="103" t="str">
        <f t="shared" si="250"/>
        <v xml:space="preserve"> </v>
      </c>
      <c r="BA902" s="103" t="str">
        <f t="shared" si="251"/>
        <v>increase</v>
      </c>
      <c r="BB902" s="103" t="str">
        <f t="shared" si="252"/>
        <v>decrease</v>
      </c>
      <c r="BC902" s="12" t="str">
        <f t="shared" si="253"/>
        <v xml:space="preserve"> </v>
      </c>
      <c r="BD902" s="12" t="str">
        <f t="shared" si="254"/>
        <v xml:space="preserve"> </v>
      </c>
      <c r="BE902" s="12" t="str">
        <f t="shared" si="255"/>
        <v>both</v>
      </c>
      <c r="BH902" s="110">
        <f t="shared" si="256"/>
        <v>-7.2727272727272727E-3</v>
      </c>
      <c r="BI902" s="110">
        <f t="shared" si="257"/>
        <v>4.8338368580060423E-2</v>
      </c>
      <c r="BJ902" s="110">
        <f t="shared" si="258"/>
        <v>7.183908045977011E-2</v>
      </c>
      <c r="BK902" s="110">
        <f t="shared" si="259"/>
        <v>-6.3091482649842269E-3</v>
      </c>
      <c r="BL902" s="110">
        <f t="shared" si="260"/>
        <v>0.17522658610271905</v>
      </c>
      <c r="BM902" s="110">
        <f t="shared" si="261"/>
        <v>0.21551724137931033</v>
      </c>
      <c r="BN902" s="103"/>
      <c r="BO902" s="130">
        <f t="shared" si="262"/>
        <v>0.21551724137931033</v>
      </c>
      <c r="BP902" s="130" cm="1">
        <f t="array" ref="BP902">MIN(IF(BH902:BM902&lt;0, BH902:BM902))</f>
        <v>-7.2727272727272727E-3</v>
      </c>
      <c r="BQ902" s="12">
        <f t="shared" si="263"/>
        <v>0</v>
      </c>
      <c r="BR902" s="12">
        <f t="shared" si="264"/>
        <v>0</v>
      </c>
      <c r="BS902" s="12">
        <f t="shared" si="265"/>
        <v>1</v>
      </c>
      <c r="BT902" s="12"/>
      <c r="CA902" s="108"/>
    </row>
    <row r="903" spans="1:79" x14ac:dyDescent="0.35">
      <c r="A903" s="99">
        <v>44148</v>
      </c>
      <c r="B903" s="84" t="s">
        <v>26</v>
      </c>
      <c r="C903" s="7">
        <v>13780</v>
      </c>
      <c r="D903" s="7" t="s">
        <v>28</v>
      </c>
      <c r="E903" s="7">
        <v>232127</v>
      </c>
      <c r="F903" s="7" t="s">
        <v>170</v>
      </c>
      <c r="G903" s="7">
        <v>232117</v>
      </c>
      <c r="H903" s="7">
        <v>1</v>
      </c>
      <c r="I903" s="7" t="str">
        <f t="shared" si="228"/>
        <v>Matches old PSSE info</v>
      </c>
      <c r="J903" s="7"/>
      <c r="K903" s="11"/>
      <c r="L903" s="7">
        <v>183</v>
      </c>
      <c r="M903" s="7">
        <v>247</v>
      </c>
      <c r="N903" s="7">
        <v>284</v>
      </c>
      <c r="O903" s="7">
        <v>220</v>
      </c>
      <c r="P903" s="7">
        <v>289</v>
      </c>
      <c r="Q903" s="7">
        <v>332</v>
      </c>
      <c r="R903" s="1"/>
      <c r="S903" s="7">
        <v>183</v>
      </c>
      <c r="T903" s="7">
        <v>247</v>
      </c>
      <c r="U903" s="7">
        <v>284</v>
      </c>
      <c r="V903" s="7">
        <v>220</v>
      </c>
      <c r="W903" s="7">
        <v>289</v>
      </c>
      <c r="X903" s="49">
        <v>332</v>
      </c>
      <c r="Y903" s="56">
        <f t="shared" si="229"/>
        <v>0</v>
      </c>
      <c r="Z903" s="7">
        <f t="shared" si="230"/>
        <v>0</v>
      </c>
      <c r="AA903" s="7">
        <f t="shared" si="231"/>
        <v>0</v>
      </c>
      <c r="AB903" s="7">
        <f t="shared" si="232"/>
        <v>0</v>
      </c>
      <c r="AC903" s="7">
        <f t="shared" si="233"/>
        <v>0</v>
      </c>
      <c r="AD903" s="7">
        <f t="shared" si="234"/>
        <v>0</v>
      </c>
      <c r="AI903" s="86" t="b">
        <f t="shared" si="235"/>
        <v>1</v>
      </c>
      <c r="AJ903" s="86" t="b">
        <f t="shared" si="236"/>
        <v>1</v>
      </c>
      <c r="AK903" s="86" t="b">
        <f t="shared" si="237"/>
        <v>0</v>
      </c>
      <c r="AM903" s="12" t="str">
        <f t="shared" si="238"/>
        <v>no change</v>
      </c>
      <c r="AN903" s="12" t="str">
        <f t="shared" si="239"/>
        <v>blank</v>
      </c>
      <c r="AO903" s="12" t="str">
        <f t="shared" si="240"/>
        <v>no change</v>
      </c>
      <c r="AP903" s="12" t="str">
        <f t="shared" si="241"/>
        <v>blank</v>
      </c>
      <c r="AQ903" s="12" t="str">
        <f t="shared" si="242"/>
        <v>no change</v>
      </c>
      <c r="AR903" s="12" t="str">
        <f t="shared" si="243"/>
        <v>blank</v>
      </c>
      <c r="AS903" s="12" t="str">
        <f t="shared" si="244"/>
        <v>no change</v>
      </c>
      <c r="AT903" s="12" t="str">
        <f t="shared" si="245"/>
        <v>blank</v>
      </c>
      <c r="AU903" s="12" t="str">
        <f t="shared" si="246"/>
        <v>no change</v>
      </c>
      <c r="AV903" s="12" t="str">
        <f t="shared" si="247"/>
        <v>blank</v>
      </c>
      <c r="AW903" s="12" t="str">
        <f t="shared" si="248"/>
        <v>no change</v>
      </c>
      <c r="AX903" s="12" t="str">
        <f t="shared" si="249"/>
        <v>blank</v>
      </c>
      <c r="AY903" s="103"/>
      <c r="AZ903" s="103" t="str">
        <f t="shared" si="250"/>
        <v>no change</v>
      </c>
      <c r="BA903" s="103" t="str">
        <f t="shared" si="251"/>
        <v xml:space="preserve"> </v>
      </c>
      <c r="BB903" s="103" t="str">
        <f t="shared" si="252"/>
        <v xml:space="preserve"> </v>
      </c>
      <c r="BC903" s="12" t="str">
        <f t="shared" si="253"/>
        <v xml:space="preserve"> </v>
      </c>
      <c r="BD903" s="12" t="str">
        <f t="shared" si="254"/>
        <v xml:space="preserve"> </v>
      </c>
      <c r="BE903" s="12" t="str">
        <f t="shared" si="255"/>
        <v xml:space="preserve"> </v>
      </c>
      <c r="BH903" s="110">
        <f t="shared" si="256"/>
        <v>0</v>
      </c>
      <c r="BI903" s="110">
        <f t="shared" si="257"/>
        <v>0</v>
      </c>
      <c r="BJ903" s="110">
        <f t="shared" si="258"/>
        <v>0</v>
      </c>
      <c r="BK903" s="110">
        <f t="shared" si="259"/>
        <v>0</v>
      </c>
      <c r="BL903" s="110">
        <f t="shared" si="260"/>
        <v>0</v>
      </c>
      <c r="BM903" s="110">
        <f t="shared" si="261"/>
        <v>0</v>
      </c>
      <c r="BN903" s="103"/>
      <c r="BO903" s="130">
        <f t="shared" si="262"/>
        <v>0</v>
      </c>
      <c r="BP903" s="130" cm="1">
        <f t="array" ref="BP903">MIN(IF(BH903:BM903&lt;0, BH903:BM903))</f>
        <v>0</v>
      </c>
      <c r="BQ903" s="12">
        <f t="shared" si="263"/>
        <v>0</v>
      </c>
      <c r="BR903" s="12">
        <f t="shared" si="264"/>
        <v>0</v>
      </c>
      <c r="BS903" s="12">
        <f t="shared" si="265"/>
        <v>0</v>
      </c>
      <c r="BT903" s="12"/>
      <c r="CA903" s="108"/>
    </row>
    <row r="904" spans="1:79" x14ac:dyDescent="0.35">
      <c r="A904" s="99">
        <v>44148</v>
      </c>
      <c r="B904" s="84" t="s">
        <v>26</v>
      </c>
      <c r="C904" s="7">
        <v>13786</v>
      </c>
      <c r="D904" s="7" t="s">
        <v>153</v>
      </c>
      <c r="E904" s="7">
        <v>232125</v>
      </c>
      <c r="F904" s="7" t="s">
        <v>188</v>
      </c>
      <c r="G904" s="7">
        <v>232126</v>
      </c>
      <c r="H904" s="7">
        <v>1</v>
      </c>
      <c r="I904" s="7" t="str">
        <f t="shared" si="228"/>
        <v>Matches old PSSE info</v>
      </c>
      <c r="J904" s="7"/>
      <c r="K904" s="11"/>
      <c r="L904" s="7">
        <v>273</v>
      </c>
      <c r="M904" s="7">
        <v>337</v>
      </c>
      <c r="N904" s="7">
        <v>387</v>
      </c>
      <c r="O904" s="7">
        <v>273</v>
      </c>
      <c r="P904" s="7">
        <v>337</v>
      </c>
      <c r="Q904" s="7">
        <v>387</v>
      </c>
      <c r="R904" s="1"/>
      <c r="S904" s="5">
        <v>261</v>
      </c>
      <c r="T904" s="5">
        <v>332</v>
      </c>
      <c r="U904" s="5">
        <v>342</v>
      </c>
      <c r="V904" s="96">
        <v>283</v>
      </c>
      <c r="W904" s="96">
        <v>345</v>
      </c>
      <c r="X904" s="52">
        <v>356</v>
      </c>
      <c r="Y904" s="56">
        <f t="shared" si="229"/>
        <v>-12</v>
      </c>
      <c r="Z904" s="7">
        <f t="shared" si="230"/>
        <v>-5</v>
      </c>
      <c r="AA904" s="7">
        <f t="shared" si="231"/>
        <v>-45</v>
      </c>
      <c r="AB904" s="7">
        <f t="shared" si="232"/>
        <v>10</v>
      </c>
      <c r="AC904" s="7">
        <f t="shared" si="233"/>
        <v>8</v>
      </c>
      <c r="AD904" s="7">
        <f t="shared" si="234"/>
        <v>-31</v>
      </c>
      <c r="AI904" s="86" t="b">
        <f t="shared" si="235"/>
        <v>1</v>
      </c>
      <c r="AJ904" s="86" t="b">
        <f t="shared" si="236"/>
        <v>1</v>
      </c>
      <c r="AK904" s="86" t="b">
        <f t="shared" si="237"/>
        <v>0</v>
      </c>
      <c r="AM904" s="12" t="str">
        <f t="shared" si="238"/>
        <v>increase or decrease</v>
      </c>
      <c r="AN904" s="12" t="str">
        <f t="shared" si="239"/>
        <v>decrease</v>
      </c>
      <c r="AO904" s="12" t="str">
        <f t="shared" si="240"/>
        <v>increase or decrease</v>
      </c>
      <c r="AP904" s="12" t="str">
        <f t="shared" si="241"/>
        <v>decrease</v>
      </c>
      <c r="AQ904" s="12" t="str">
        <f t="shared" si="242"/>
        <v>increase or decrease</v>
      </c>
      <c r="AR904" s="12" t="str">
        <f t="shared" si="243"/>
        <v>decrease</v>
      </c>
      <c r="AS904" s="12" t="str">
        <f t="shared" si="244"/>
        <v>increase or decrease</v>
      </c>
      <c r="AT904" s="12" t="str">
        <f t="shared" si="245"/>
        <v>increase</v>
      </c>
      <c r="AU904" s="12" t="str">
        <f t="shared" si="246"/>
        <v>increase or decrease</v>
      </c>
      <c r="AV904" s="12" t="str">
        <f t="shared" si="247"/>
        <v>increase</v>
      </c>
      <c r="AW904" s="12" t="str">
        <f t="shared" si="248"/>
        <v>increase or decrease</v>
      </c>
      <c r="AX904" s="12" t="str">
        <f t="shared" si="249"/>
        <v>decrease</v>
      </c>
      <c r="AY904" s="103"/>
      <c r="AZ904" s="103" t="str">
        <f t="shared" si="250"/>
        <v xml:space="preserve"> </v>
      </c>
      <c r="BA904" s="103" t="str">
        <f t="shared" si="251"/>
        <v>increase</v>
      </c>
      <c r="BB904" s="103" t="str">
        <f t="shared" si="252"/>
        <v>decrease</v>
      </c>
      <c r="BC904" s="12" t="str">
        <f t="shared" si="253"/>
        <v xml:space="preserve"> </v>
      </c>
      <c r="BD904" s="12" t="str">
        <f t="shared" si="254"/>
        <v xml:space="preserve"> </v>
      </c>
      <c r="BE904" s="12" t="str">
        <f t="shared" si="255"/>
        <v>both</v>
      </c>
      <c r="BH904" s="110">
        <f t="shared" si="256"/>
        <v>-4.3956043956043959E-2</v>
      </c>
      <c r="BI904" s="110">
        <f t="shared" si="257"/>
        <v>-1.483679525222552E-2</v>
      </c>
      <c r="BJ904" s="110">
        <f t="shared" si="258"/>
        <v>-0.11627906976744186</v>
      </c>
      <c r="BK904" s="110">
        <f t="shared" si="259"/>
        <v>3.6630036630036632E-2</v>
      </c>
      <c r="BL904" s="110">
        <f t="shared" si="260"/>
        <v>2.3738872403560832E-2</v>
      </c>
      <c r="BM904" s="110">
        <f t="shared" si="261"/>
        <v>-8.0103359173126609E-2</v>
      </c>
      <c r="BN904" s="103"/>
      <c r="BO904" s="130">
        <f t="shared" si="262"/>
        <v>-0.11627906976744186</v>
      </c>
      <c r="BP904" s="130" cm="1">
        <f t="array" ref="BP904">MIN(IF(BH904:BM904&lt;0, BH904:BM904))</f>
        <v>-0.11627906976744186</v>
      </c>
      <c r="BQ904" s="12">
        <f t="shared" si="263"/>
        <v>0</v>
      </c>
      <c r="BR904" s="12">
        <f t="shared" si="264"/>
        <v>1</v>
      </c>
      <c r="BS904" s="12">
        <f t="shared" si="265"/>
        <v>0</v>
      </c>
      <c r="BT904" s="12"/>
      <c r="CA904" s="108"/>
    </row>
    <row r="905" spans="1:79" x14ac:dyDescent="0.35">
      <c r="A905" s="101">
        <v>44200</v>
      </c>
      <c r="B905" s="11" t="s">
        <v>26</v>
      </c>
      <c r="C905" s="7">
        <v>13787</v>
      </c>
      <c r="D905" s="7" t="s">
        <v>260</v>
      </c>
      <c r="E905" s="7">
        <v>232132</v>
      </c>
      <c r="F905" s="7" t="s">
        <v>259</v>
      </c>
      <c r="G905" s="7">
        <v>232130</v>
      </c>
      <c r="H905" s="7">
        <v>1</v>
      </c>
      <c r="I905" s="7" t="str">
        <f t="shared" si="228"/>
        <v>Matches old PSSE info</v>
      </c>
      <c r="J905" s="7"/>
      <c r="K905" s="11"/>
      <c r="L905" s="7">
        <v>273</v>
      </c>
      <c r="M905" s="7">
        <v>348</v>
      </c>
      <c r="N905" s="7">
        <v>400</v>
      </c>
      <c r="O905" s="7">
        <v>315</v>
      </c>
      <c r="P905" s="7">
        <v>389</v>
      </c>
      <c r="Q905" s="7">
        <v>447</v>
      </c>
      <c r="R905" s="1"/>
      <c r="S905" s="5">
        <v>218</v>
      </c>
      <c r="T905" s="5">
        <v>292</v>
      </c>
      <c r="U905" s="5">
        <v>317</v>
      </c>
      <c r="V905" s="5">
        <v>269</v>
      </c>
      <c r="W905" s="5">
        <v>347</v>
      </c>
      <c r="X905" s="52">
        <v>378</v>
      </c>
      <c r="Y905" s="56">
        <f t="shared" si="229"/>
        <v>-55</v>
      </c>
      <c r="Z905" s="7">
        <f t="shared" si="230"/>
        <v>-56</v>
      </c>
      <c r="AA905" s="7">
        <f t="shared" si="231"/>
        <v>-83</v>
      </c>
      <c r="AB905" s="7">
        <f t="shared" si="232"/>
        <v>-46</v>
      </c>
      <c r="AC905" s="7">
        <f t="shared" si="233"/>
        <v>-42</v>
      </c>
      <c r="AD905" s="7">
        <f t="shared" si="234"/>
        <v>-69</v>
      </c>
      <c r="AI905" s="86" t="b">
        <f t="shared" si="235"/>
        <v>1</v>
      </c>
      <c r="AJ905" s="86" t="b">
        <f t="shared" si="236"/>
        <v>1</v>
      </c>
      <c r="AK905" s="86" t="b">
        <f t="shared" si="237"/>
        <v>0</v>
      </c>
      <c r="AM905" s="12" t="str">
        <f t="shared" si="238"/>
        <v>increase or decrease</v>
      </c>
      <c r="AN905" s="12" t="str">
        <f t="shared" si="239"/>
        <v>decrease</v>
      </c>
      <c r="AO905" s="12" t="str">
        <f t="shared" si="240"/>
        <v>increase or decrease</v>
      </c>
      <c r="AP905" s="12" t="str">
        <f t="shared" si="241"/>
        <v>decrease</v>
      </c>
      <c r="AQ905" s="12" t="str">
        <f t="shared" si="242"/>
        <v>increase or decrease</v>
      </c>
      <c r="AR905" s="12" t="str">
        <f t="shared" si="243"/>
        <v>decrease</v>
      </c>
      <c r="AS905" s="12" t="str">
        <f t="shared" si="244"/>
        <v>increase or decrease</v>
      </c>
      <c r="AT905" s="12" t="str">
        <f t="shared" si="245"/>
        <v>decrease</v>
      </c>
      <c r="AU905" s="12" t="str">
        <f t="shared" si="246"/>
        <v>increase or decrease</v>
      </c>
      <c r="AV905" s="12" t="str">
        <f t="shared" si="247"/>
        <v>decrease</v>
      </c>
      <c r="AW905" s="12" t="str">
        <f t="shared" si="248"/>
        <v>increase or decrease</v>
      </c>
      <c r="AX905" s="12" t="str">
        <f t="shared" si="249"/>
        <v>decrease</v>
      </c>
      <c r="AY905" s="103"/>
      <c r="AZ905" s="103" t="str">
        <f t="shared" si="250"/>
        <v xml:space="preserve"> </v>
      </c>
      <c r="BA905" s="103" t="str">
        <f t="shared" si="251"/>
        <v xml:space="preserve"> </v>
      </c>
      <c r="BB905" s="103" t="str">
        <f t="shared" si="252"/>
        <v>decrease</v>
      </c>
      <c r="BC905" s="12" t="str">
        <f t="shared" si="253"/>
        <v xml:space="preserve"> </v>
      </c>
      <c r="BD905" s="12" t="str">
        <f t="shared" si="254"/>
        <v>decrease</v>
      </c>
      <c r="BE905" s="12" t="str">
        <f t="shared" si="255"/>
        <v xml:space="preserve"> </v>
      </c>
      <c r="BH905" s="110">
        <f t="shared" si="256"/>
        <v>-0.20146520146520147</v>
      </c>
      <c r="BI905" s="110">
        <f t="shared" si="257"/>
        <v>-0.16091954022988506</v>
      </c>
      <c r="BJ905" s="110">
        <f t="shared" si="258"/>
        <v>-0.20749999999999999</v>
      </c>
      <c r="BK905" s="110">
        <f t="shared" si="259"/>
        <v>-0.14603174603174604</v>
      </c>
      <c r="BL905" s="110">
        <f t="shared" si="260"/>
        <v>-0.10796915167095116</v>
      </c>
      <c r="BM905" s="110">
        <f t="shared" si="261"/>
        <v>-0.15436241610738255</v>
      </c>
      <c r="BN905" s="103"/>
      <c r="BO905" s="130">
        <f t="shared" si="262"/>
        <v>-0.20749999999999999</v>
      </c>
      <c r="BP905" s="130" cm="1">
        <f t="array" ref="BP905">MIN(IF(BH905:BM905&lt;0, BH905:BM905))</f>
        <v>-0.20749999999999999</v>
      </c>
      <c r="BQ905" s="12">
        <f t="shared" si="263"/>
        <v>1</v>
      </c>
      <c r="BR905" s="12">
        <f t="shared" si="264"/>
        <v>0</v>
      </c>
      <c r="BS905" s="12">
        <f t="shared" si="265"/>
        <v>0</v>
      </c>
      <c r="BT905" s="12"/>
      <c r="CA905" s="108"/>
    </row>
    <row r="906" spans="1:79" x14ac:dyDescent="0.35">
      <c r="A906" s="101">
        <v>44200</v>
      </c>
      <c r="B906" s="11" t="s">
        <v>26</v>
      </c>
      <c r="C906" s="7">
        <v>13789</v>
      </c>
      <c r="D906" s="35" t="s">
        <v>260</v>
      </c>
      <c r="E906" s="7">
        <v>232132</v>
      </c>
      <c r="F906" s="35" t="s">
        <v>274</v>
      </c>
      <c r="G906" s="7">
        <v>232133</v>
      </c>
      <c r="H906" s="7">
        <v>1</v>
      </c>
      <c r="I906" s="7" t="str">
        <f t="shared" si="228"/>
        <v>Matches old PSSE info</v>
      </c>
      <c r="J906" s="7"/>
      <c r="K906" s="11"/>
      <c r="L906" s="7">
        <v>273</v>
      </c>
      <c r="M906" s="7">
        <v>348</v>
      </c>
      <c r="N906" s="7">
        <v>400</v>
      </c>
      <c r="O906" s="7">
        <v>315</v>
      </c>
      <c r="P906" s="7">
        <v>392</v>
      </c>
      <c r="Q906" s="7">
        <v>450</v>
      </c>
      <c r="R906" s="1"/>
      <c r="S906" s="7">
        <v>273</v>
      </c>
      <c r="T906" s="7">
        <v>348</v>
      </c>
      <c r="U906" s="5">
        <v>375</v>
      </c>
      <c r="V906" s="7">
        <v>315</v>
      </c>
      <c r="W906" s="5">
        <v>389</v>
      </c>
      <c r="X906" s="52">
        <v>424</v>
      </c>
      <c r="Y906" s="56">
        <f t="shared" si="229"/>
        <v>0</v>
      </c>
      <c r="Z906" s="7">
        <f t="shared" si="230"/>
        <v>0</v>
      </c>
      <c r="AA906" s="7">
        <f t="shared" si="231"/>
        <v>-25</v>
      </c>
      <c r="AB906" s="7">
        <f t="shared" si="232"/>
        <v>0</v>
      </c>
      <c r="AC906" s="7">
        <f t="shared" si="233"/>
        <v>-3</v>
      </c>
      <c r="AD906" s="7">
        <f t="shared" si="234"/>
        <v>-26</v>
      </c>
      <c r="AI906" s="86" t="b">
        <f t="shared" si="235"/>
        <v>1</v>
      </c>
      <c r="AJ906" s="86" t="b">
        <f t="shared" si="236"/>
        <v>1</v>
      </c>
      <c r="AK906" s="86" t="b">
        <f t="shared" si="237"/>
        <v>0</v>
      </c>
      <c r="AM906" s="12" t="str">
        <f t="shared" si="238"/>
        <v>no change</v>
      </c>
      <c r="AN906" s="12" t="str">
        <f t="shared" si="239"/>
        <v>blank</v>
      </c>
      <c r="AO906" s="12" t="str">
        <f t="shared" si="240"/>
        <v>no change</v>
      </c>
      <c r="AP906" s="12" t="str">
        <f t="shared" si="241"/>
        <v>blank</v>
      </c>
      <c r="AQ906" s="12" t="str">
        <f t="shared" si="242"/>
        <v>increase or decrease</v>
      </c>
      <c r="AR906" s="12" t="str">
        <f t="shared" si="243"/>
        <v>decrease</v>
      </c>
      <c r="AS906" s="12" t="str">
        <f t="shared" si="244"/>
        <v>no change</v>
      </c>
      <c r="AT906" s="12" t="str">
        <f t="shared" si="245"/>
        <v>blank</v>
      </c>
      <c r="AU906" s="12" t="str">
        <f t="shared" si="246"/>
        <v>increase or decrease</v>
      </c>
      <c r="AV906" s="12" t="str">
        <f t="shared" si="247"/>
        <v>decrease</v>
      </c>
      <c r="AW906" s="12" t="str">
        <f t="shared" si="248"/>
        <v>increase or decrease</v>
      </c>
      <c r="AX906" s="12" t="str">
        <f t="shared" si="249"/>
        <v>decrease</v>
      </c>
      <c r="AY906" s="103"/>
      <c r="AZ906" s="103" t="str">
        <f t="shared" si="250"/>
        <v xml:space="preserve"> </v>
      </c>
      <c r="BA906" s="103" t="str">
        <f t="shared" si="251"/>
        <v xml:space="preserve"> </v>
      </c>
      <c r="BB906" s="103" t="str">
        <f t="shared" si="252"/>
        <v>decrease</v>
      </c>
      <c r="BC906" s="12" t="str">
        <f t="shared" si="253"/>
        <v xml:space="preserve"> </v>
      </c>
      <c r="BD906" s="12" t="str">
        <f t="shared" si="254"/>
        <v>decrease</v>
      </c>
      <c r="BE906" s="12" t="str">
        <f t="shared" si="255"/>
        <v xml:space="preserve"> </v>
      </c>
      <c r="BH906" s="110">
        <f t="shared" si="256"/>
        <v>0</v>
      </c>
      <c r="BI906" s="110">
        <f t="shared" si="257"/>
        <v>0</v>
      </c>
      <c r="BJ906" s="110">
        <f t="shared" si="258"/>
        <v>-6.25E-2</v>
      </c>
      <c r="BK906" s="110">
        <f t="shared" si="259"/>
        <v>0</v>
      </c>
      <c r="BL906" s="110">
        <f t="shared" si="260"/>
        <v>-7.6530612244897957E-3</v>
      </c>
      <c r="BM906" s="110">
        <f t="shared" si="261"/>
        <v>-5.7777777777777775E-2</v>
      </c>
      <c r="BN906" s="103"/>
      <c r="BO906" s="130">
        <f t="shared" si="262"/>
        <v>-6.25E-2</v>
      </c>
      <c r="BP906" s="130" cm="1">
        <f t="array" ref="BP906">MIN(IF(BH906:BM906&lt;0, BH906:BM906))</f>
        <v>-6.25E-2</v>
      </c>
      <c r="BQ906" s="12">
        <f t="shared" si="263"/>
        <v>0</v>
      </c>
      <c r="BR906" s="12">
        <f t="shared" si="264"/>
        <v>0</v>
      </c>
      <c r="BS906" s="12">
        <f t="shared" si="265"/>
        <v>1</v>
      </c>
      <c r="BT906" s="12"/>
      <c r="CA906" s="108"/>
    </row>
    <row r="907" spans="1:79" x14ac:dyDescent="0.35">
      <c r="A907" s="99">
        <v>44148</v>
      </c>
      <c r="B907" s="84" t="s">
        <v>26</v>
      </c>
      <c r="C907" s="7">
        <v>13801</v>
      </c>
      <c r="D907" s="7" t="s">
        <v>189</v>
      </c>
      <c r="E907" s="7">
        <v>231124</v>
      </c>
      <c r="F907" s="7" t="s">
        <v>190</v>
      </c>
      <c r="G907" s="7">
        <v>232104</v>
      </c>
      <c r="H907" s="7">
        <v>1</v>
      </c>
      <c r="I907" s="7" t="str">
        <f t="shared" si="228"/>
        <v>Matches old PSSE info</v>
      </c>
      <c r="J907" s="7"/>
      <c r="K907" s="11"/>
      <c r="L907" s="7">
        <v>389</v>
      </c>
      <c r="M907" s="7">
        <v>481</v>
      </c>
      <c r="N907" s="7">
        <v>553</v>
      </c>
      <c r="O907" s="7">
        <v>448</v>
      </c>
      <c r="P907" s="7">
        <v>541</v>
      </c>
      <c r="Q907" s="7">
        <v>602</v>
      </c>
      <c r="R907" s="1"/>
      <c r="S907" s="5">
        <v>280</v>
      </c>
      <c r="T907" s="5">
        <v>348</v>
      </c>
      <c r="U907" s="5">
        <v>400</v>
      </c>
      <c r="V907" s="5">
        <v>318</v>
      </c>
      <c r="W907" s="5">
        <v>389</v>
      </c>
      <c r="X907" s="52">
        <v>447</v>
      </c>
      <c r="Y907" s="56">
        <f t="shared" si="229"/>
        <v>-109</v>
      </c>
      <c r="Z907" s="7">
        <f t="shared" si="230"/>
        <v>-133</v>
      </c>
      <c r="AA907" s="7">
        <f t="shared" si="231"/>
        <v>-153</v>
      </c>
      <c r="AB907" s="7">
        <f t="shared" si="232"/>
        <v>-130</v>
      </c>
      <c r="AC907" s="7">
        <f t="shared" si="233"/>
        <v>-152</v>
      </c>
      <c r="AD907" s="7">
        <f t="shared" si="234"/>
        <v>-155</v>
      </c>
      <c r="AI907" s="86" t="b">
        <f t="shared" si="235"/>
        <v>1</v>
      </c>
      <c r="AJ907" s="86" t="b">
        <f t="shared" si="236"/>
        <v>1</v>
      </c>
      <c r="AK907" s="86" t="b">
        <f t="shared" si="237"/>
        <v>0</v>
      </c>
      <c r="AM907" s="12" t="str">
        <f t="shared" si="238"/>
        <v>increase or decrease</v>
      </c>
      <c r="AN907" s="12" t="str">
        <f t="shared" si="239"/>
        <v>decrease</v>
      </c>
      <c r="AO907" s="12" t="str">
        <f t="shared" si="240"/>
        <v>increase or decrease</v>
      </c>
      <c r="AP907" s="12" t="str">
        <f t="shared" si="241"/>
        <v>decrease</v>
      </c>
      <c r="AQ907" s="12" t="str">
        <f t="shared" si="242"/>
        <v>increase or decrease</v>
      </c>
      <c r="AR907" s="12" t="str">
        <f t="shared" si="243"/>
        <v>decrease</v>
      </c>
      <c r="AS907" s="12" t="str">
        <f t="shared" si="244"/>
        <v>increase or decrease</v>
      </c>
      <c r="AT907" s="12" t="str">
        <f t="shared" si="245"/>
        <v>decrease</v>
      </c>
      <c r="AU907" s="12" t="str">
        <f t="shared" si="246"/>
        <v>increase or decrease</v>
      </c>
      <c r="AV907" s="12" t="str">
        <f t="shared" si="247"/>
        <v>decrease</v>
      </c>
      <c r="AW907" s="12" t="str">
        <f t="shared" si="248"/>
        <v>increase or decrease</v>
      </c>
      <c r="AX907" s="12" t="str">
        <f t="shared" si="249"/>
        <v>decrease</v>
      </c>
      <c r="AY907" s="103"/>
      <c r="AZ907" s="103" t="str">
        <f t="shared" si="250"/>
        <v xml:space="preserve"> </v>
      </c>
      <c r="BA907" s="103" t="str">
        <f t="shared" si="251"/>
        <v xml:space="preserve"> </v>
      </c>
      <c r="BB907" s="103" t="str">
        <f t="shared" si="252"/>
        <v>decrease</v>
      </c>
      <c r="BC907" s="12" t="str">
        <f t="shared" si="253"/>
        <v xml:space="preserve"> </v>
      </c>
      <c r="BD907" s="12" t="str">
        <f t="shared" si="254"/>
        <v>decrease</v>
      </c>
      <c r="BE907" s="12" t="str">
        <f t="shared" si="255"/>
        <v xml:space="preserve"> </v>
      </c>
      <c r="BH907" s="110">
        <f t="shared" si="256"/>
        <v>-0.28020565552699228</v>
      </c>
      <c r="BI907" s="110">
        <f t="shared" si="257"/>
        <v>-0.27650727650727652</v>
      </c>
      <c r="BJ907" s="110">
        <f t="shared" si="258"/>
        <v>-0.27667269439421338</v>
      </c>
      <c r="BK907" s="110">
        <f t="shared" si="259"/>
        <v>-0.29017857142857145</v>
      </c>
      <c r="BL907" s="110">
        <f t="shared" si="260"/>
        <v>-0.28096118299445472</v>
      </c>
      <c r="BM907" s="110">
        <f t="shared" si="261"/>
        <v>-0.25747508305647843</v>
      </c>
      <c r="BN907" s="103"/>
      <c r="BO907" s="130">
        <f t="shared" si="262"/>
        <v>-0.29017857142857145</v>
      </c>
      <c r="BP907" s="130" cm="1">
        <f t="array" ref="BP907">MIN(IF(BH907:BM907&lt;0, BH907:BM907))</f>
        <v>-0.29017857142857145</v>
      </c>
      <c r="BQ907" s="12">
        <f t="shared" si="263"/>
        <v>1</v>
      </c>
      <c r="BR907" s="12">
        <f t="shared" si="264"/>
        <v>0</v>
      </c>
      <c r="BS907" s="12">
        <f t="shared" si="265"/>
        <v>0</v>
      </c>
      <c r="BT907" s="12"/>
      <c r="CA907" s="108"/>
    </row>
    <row r="908" spans="1:79" x14ac:dyDescent="0.35">
      <c r="A908" s="99">
        <v>44148</v>
      </c>
      <c r="B908" s="84" t="s">
        <v>26</v>
      </c>
      <c r="C908" s="7">
        <v>13802</v>
      </c>
      <c r="D908" s="7" t="s">
        <v>191</v>
      </c>
      <c r="E908" s="7">
        <v>231127</v>
      </c>
      <c r="F908" s="7" t="s">
        <v>192</v>
      </c>
      <c r="G908" s="7">
        <v>231128</v>
      </c>
      <c r="H908" s="7">
        <v>1</v>
      </c>
      <c r="I908" s="7" t="str">
        <f t="shared" si="228"/>
        <v>Matches old PSSE info</v>
      </c>
      <c r="J908" s="7"/>
      <c r="K908" s="11"/>
      <c r="L908" s="7">
        <v>273</v>
      </c>
      <c r="M908" s="7">
        <v>348</v>
      </c>
      <c r="N908" s="7">
        <v>400</v>
      </c>
      <c r="O908" s="7">
        <v>315</v>
      </c>
      <c r="P908" s="7">
        <v>392</v>
      </c>
      <c r="Q908" s="7">
        <v>451</v>
      </c>
      <c r="R908" s="1"/>
      <c r="S908" s="7">
        <v>273</v>
      </c>
      <c r="T908" s="5">
        <v>347</v>
      </c>
      <c r="U908" s="5">
        <v>373</v>
      </c>
      <c r="V908" s="7">
        <v>315</v>
      </c>
      <c r="W908" s="5">
        <v>389</v>
      </c>
      <c r="X908" s="52">
        <v>423</v>
      </c>
      <c r="Y908" s="56">
        <f t="shared" si="229"/>
        <v>0</v>
      </c>
      <c r="Z908" s="7">
        <f t="shared" si="230"/>
        <v>-1</v>
      </c>
      <c r="AA908" s="7">
        <f t="shared" si="231"/>
        <v>-27</v>
      </c>
      <c r="AB908" s="7">
        <f t="shared" si="232"/>
        <v>0</v>
      </c>
      <c r="AC908" s="7">
        <f t="shared" si="233"/>
        <v>-3</v>
      </c>
      <c r="AD908" s="7">
        <f t="shared" si="234"/>
        <v>-28</v>
      </c>
      <c r="AI908" s="86" t="b">
        <f t="shared" si="235"/>
        <v>1</v>
      </c>
      <c r="AJ908" s="86" t="b">
        <f t="shared" si="236"/>
        <v>1</v>
      </c>
      <c r="AK908" s="86" t="b">
        <f t="shared" si="237"/>
        <v>0</v>
      </c>
      <c r="AM908" s="12" t="str">
        <f t="shared" si="238"/>
        <v>no change</v>
      </c>
      <c r="AN908" s="12" t="str">
        <f t="shared" si="239"/>
        <v>blank</v>
      </c>
      <c r="AO908" s="12" t="str">
        <f t="shared" si="240"/>
        <v>increase or decrease</v>
      </c>
      <c r="AP908" s="12" t="str">
        <f t="shared" si="241"/>
        <v>decrease</v>
      </c>
      <c r="AQ908" s="12" t="str">
        <f t="shared" si="242"/>
        <v>increase or decrease</v>
      </c>
      <c r="AR908" s="12" t="str">
        <f t="shared" si="243"/>
        <v>decrease</v>
      </c>
      <c r="AS908" s="12" t="str">
        <f t="shared" si="244"/>
        <v>no change</v>
      </c>
      <c r="AT908" s="12" t="str">
        <f t="shared" si="245"/>
        <v>blank</v>
      </c>
      <c r="AU908" s="12" t="str">
        <f t="shared" si="246"/>
        <v>increase or decrease</v>
      </c>
      <c r="AV908" s="12" t="str">
        <f t="shared" si="247"/>
        <v>decrease</v>
      </c>
      <c r="AW908" s="12" t="str">
        <f t="shared" si="248"/>
        <v>increase or decrease</v>
      </c>
      <c r="AX908" s="12" t="str">
        <f t="shared" si="249"/>
        <v>decrease</v>
      </c>
      <c r="AY908" s="103"/>
      <c r="AZ908" s="103" t="str">
        <f t="shared" si="250"/>
        <v xml:space="preserve"> </v>
      </c>
      <c r="BA908" s="103" t="str">
        <f t="shared" si="251"/>
        <v xml:space="preserve"> </v>
      </c>
      <c r="BB908" s="103" t="str">
        <f t="shared" si="252"/>
        <v>decrease</v>
      </c>
      <c r="BC908" s="12" t="str">
        <f t="shared" si="253"/>
        <v xml:space="preserve"> </v>
      </c>
      <c r="BD908" s="12" t="str">
        <f t="shared" si="254"/>
        <v>decrease</v>
      </c>
      <c r="BE908" s="12" t="str">
        <f t="shared" si="255"/>
        <v xml:space="preserve"> </v>
      </c>
      <c r="BH908" s="110">
        <f t="shared" si="256"/>
        <v>0</v>
      </c>
      <c r="BI908" s="110">
        <f t="shared" si="257"/>
        <v>-2.8735632183908046E-3</v>
      </c>
      <c r="BJ908" s="110">
        <f t="shared" si="258"/>
        <v>-6.7500000000000004E-2</v>
      </c>
      <c r="BK908" s="110">
        <f t="shared" si="259"/>
        <v>0</v>
      </c>
      <c r="BL908" s="110">
        <f t="shared" si="260"/>
        <v>-7.6530612244897957E-3</v>
      </c>
      <c r="BM908" s="110">
        <f t="shared" si="261"/>
        <v>-6.2084257206208429E-2</v>
      </c>
      <c r="BN908" s="103"/>
      <c r="BO908" s="130">
        <f t="shared" si="262"/>
        <v>-6.7500000000000004E-2</v>
      </c>
      <c r="BP908" s="130" cm="1">
        <f t="array" ref="BP908">MIN(IF(BH908:BM908&lt;0, BH908:BM908))</f>
        <v>-6.7500000000000004E-2</v>
      </c>
      <c r="BQ908" s="12">
        <f t="shared" si="263"/>
        <v>0</v>
      </c>
      <c r="BR908" s="12">
        <f t="shared" si="264"/>
        <v>0</v>
      </c>
      <c r="BS908" s="12">
        <f t="shared" si="265"/>
        <v>1</v>
      </c>
      <c r="BT908" s="12"/>
      <c r="CA908" s="108"/>
    </row>
    <row r="909" spans="1:79" x14ac:dyDescent="0.35">
      <c r="A909" s="101">
        <v>44200</v>
      </c>
      <c r="B909" s="11" t="s">
        <v>26</v>
      </c>
      <c r="C909" s="7">
        <v>13804</v>
      </c>
      <c r="D909" s="7" t="s">
        <v>286</v>
      </c>
      <c r="E909" s="7">
        <v>231107</v>
      </c>
      <c r="F909" s="7" t="s">
        <v>287</v>
      </c>
      <c r="G909" s="7">
        <v>231109</v>
      </c>
      <c r="H909" s="7">
        <v>1</v>
      </c>
      <c r="I909" s="7" t="str">
        <f t="shared" si="228"/>
        <v>Matches old PSSE info</v>
      </c>
      <c r="J909" s="7"/>
      <c r="K909" s="11"/>
      <c r="L909" s="7">
        <v>221</v>
      </c>
      <c r="M909" s="7">
        <v>296</v>
      </c>
      <c r="N909" s="7">
        <v>340</v>
      </c>
      <c r="O909" s="7">
        <v>272</v>
      </c>
      <c r="P909" s="7">
        <v>350</v>
      </c>
      <c r="Q909" s="7">
        <v>403</v>
      </c>
      <c r="R909" s="1"/>
      <c r="S909" s="96">
        <v>273</v>
      </c>
      <c r="T909" s="96">
        <v>348</v>
      </c>
      <c r="U909" s="96">
        <v>375</v>
      </c>
      <c r="V909" s="96">
        <v>315</v>
      </c>
      <c r="W909" s="96">
        <v>392</v>
      </c>
      <c r="X909" s="98">
        <v>424</v>
      </c>
      <c r="Y909" s="56">
        <f t="shared" si="229"/>
        <v>52</v>
      </c>
      <c r="Z909" s="7">
        <f t="shared" si="230"/>
        <v>52</v>
      </c>
      <c r="AA909" s="7">
        <f t="shared" si="231"/>
        <v>35</v>
      </c>
      <c r="AB909" s="7">
        <f t="shared" si="232"/>
        <v>43</v>
      </c>
      <c r="AC909" s="7">
        <f t="shared" si="233"/>
        <v>42</v>
      </c>
      <c r="AD909" s="7">
        <f t="shared" si="234"/>
        <v>21</v>
      </c>
      <c r="AI909" s="86" t="b">
        <f t="shared" si="235"/>
        <v>1</v>
      </c>
      <c r="AJ909" s="86" t="b">
        <f t="shared" si="236"/>
        <v>1</v>
      </c>
      <c r="AK909" s="86" t="b">
        <f t="shared" si="237"/>
        <v>0</v>
      </c>
      <c r="AM909" s="12" t="str">
        <f t="shared" si="238"/>
        <v>increase or decrease</v>
      </c>
      <c r="AN909" s="12" t="str">
        <f t="shared" si="239"/>
        <v>increase</v>
      </c>
      <c r="AO909" s="12" t="str">
        <f t="shared" si="240"/>
        <v>increase or decrease</v>
      </c>
      <c r="AP909" s="12" t="str">
        <f t="shared" si="241"/>
        <v>increase</v>
      </c>
      <c r="AQ909" s="12" t="str">
        <f t="shared" si="242"/>
        <v>increase or decrease</v>
      </c>
      <c r="AR909" s="12" t="str">
        <f t="shared" si="243"/>
        <v>increase</v>
      </c>
      <c r="AS909" s="12" t="str">
        <f t="shared" si="244"/>
        <v>increase or decrease</v>
      </c>
      <c r="AT909" s="12" t="str">
        <f t="shared" si="245"/>
        <v>increase</v>
      </c>
      <c r="AU909" s="12" t="str">
        <f t="shared" si="246"/>
        <v>increase or decrease</v>
      </c>
      <c r="AV909" s="12" t="str">
        <f t="shared" si="247"/>
        <v>increase</v>
      </c>
      <c r="AW909" s="12" t="str">
        <f t="shared" si="248"/>
        <v>increase or decrease</v>
      </c>
      <c r="AX909" s="12" t="str">
        <f t="shared" si="249"/>
        <v>increase</v>
      </c>
      <c r="AY909" s="103"/>
      <c r="AZ909" s="103" t="str">
        <f t="shared" si="250"/>
        <v xml:space="preserve"> </v>
      </c>
      <c r="BA909" s="103" t="str">
        <f t="shared" si="251"/>
        <v>increase</v>
      </c>
      <c r="BB909" s="103" t="str">
        <f t="shared" si="252"/>
        <v xml:space="preserve"> </v>
      </c>
      <c r="BC909" s="12" t="str">
        <f t="shared" si="253"/>
        <v>increase</v>
      </c>
      <c r="BD909" s="12" t="str">
        <f t="shared" si="254"/>
        <v xml:space="preserve"> </v>
      </c>
      <c r="BE909" s="12" t="str">
        <f t="shared" si="255"/>
        <v xml:space="preserve"> </v>
      </c>
      <c r="BH909" s="110">
        <f t="shared" si="256"/>
        <v>0.23529411764705882</v>
      </c>
      <c r="BI909" s="110">
        <f t="shared" si="257"/>
        <v>0.17567567567567569</v>
      </c>
      <c r="BJ909" s="110">
        <f t="shared" si="258"/>
        <v>0.10294117647058823</v>
      </c>
      <c r="BK909" s="110">
        <f t="shared" si="259"/>
        <v>0.15808823529411764</v>
      </c>
      <c r="BL909" s="110">
        <f t="shared" si="260"/>
        <v>0.12</v>
      </c>
      <c r="BM909" s="110">
        <f t="shared" si="261"/>
        <v>5.2109181141439205E-2</v>
      </c>
      <c r="BN909" s="103"/>
      <c r="BO909" s="130">
        <f t="shared" si="262"/>
        <v>0.23529411764705882</v>
      </c>
      <c r="BP909" s="130" cm="1">
        <f t="array" ref="BP909">MIN(IF(BH909:BM909&lt;0, BH909:BM909))</f>
        <v>0</v>
      </c>
      <c r="BQ909" s="12">
        <f t="shared" si="263"/>
        <v>0</v>
      </c>
      <c r="BR909" s="12">
        <f t="shared" si="264"/>
        <v>0</v>
      </c>
      <c r="BS909" s="12">
        <f t="shared" si="265"/>
        <v>0</v>
      </c>
      <c r="BT909" s="12"/>
      <c r="CA909" s="108"/>
    </row>
    <row r="910" spans="1:79" x14ac:dyDescent="0.35">
      <c r="A910" s="99">
        <v>44148</v>
      </c>
      <c r="B910" s="84" t="s">
        <v>26</v>
      </c>
      <c r="C910" s="7">
        <v>13805</v>
      </c>
      <c r="D910" s="7" t="s">
        <v>193</v>
      </c>
      <c r="E910" s="7">
        <v>231109</v>
      </c>
      <c r="F910" s="7" t="s">
        <v>194</v>
      </c>
      <c r="G910" s="7">
        <v>231112</v>
      </c>
      <c r="H910" s="7">
        <v>1</v>
      </c>
      <c r="I910" s="7" t="str">
        <f t="shared" ref="I910:I940" si="266">IF(COUNTIF($C$467:$C$813,C910)&gt;0,IF(AND((E910=INDEX($E$467:$E$813,MATCH(C910,$C$467:$C$813,0))),(G910=INDEX($G$467:$G$813,MATCH(C910,$C$467:$C$813,0))),(H910=INDEX($H$467:$H$813,MATCH(C910,$C$467:$C$813,0)))),"Matches old PSSE info","Does not match old PSSE info"),"New Update")</f>
        <v>Matches old PSSE info</v>
      </c>
      <c r="J910" s="7"/>
      <c r="K910" s="11"/>
      <c r="L910" s="7">
        <v>275</v>
      </c>
      <c r="M910" s="7">
        <v>350</v>
      </c>
      <c r="N910" s="7">
        <v>403</v>
      </c>
      <c r="O910" s="7">
        <v>317</v>
      </c>
      <c r="P910" s="7">
        <v>394</v>
      </c>
      <c r="Q910" s="7">
        <v>453</v>
      </c>
      <c r="R910" s="1"/>
      <c r="S910" s="5">
        <v>272</v>
      </c>
      <c r="T910" s="5">
        <v>347</v>
      </c>
      <c r="U910" s="5">
        <v>373</v>
      </c>
      <c r="V910" s="5">
        <v>314</v>
      </c>
      <c r="W910" s="5">
        <v>389</v>
      </c>
      <c r="X910" s="52">
        <v>422</v>
      </c>
      <c r="Y910" s="56">
        <f t="shared" ref="Y910:Y940" si="267">S910-L910</f>
        <v>-3</v>
      </c>
      <c r="Z910" s="7">
        <f t="shared" ref="Z910:Z940" si="268">T910-M910</f>
        <v>-3</v>
      </c>
      <c r="AA910" s="7">
        <f t="shared" ref="AA910:AA940" si="269">U910-N910</f>
        <v>-30</v>
      </c>
      <c r="AB910" s="7">
        <f t="shared" ref="AB910:AB940" si="270">V910-O910</f>
        <v>-3</v>
      </c>
      <c r="AC910" s="7">
        <f t="shared" ref="AC910:AC940" si="271">W910-P910</f>
        <v>-5</v>
      </c>
      <c r="AD910" s="7">
        <f t="shared" ref="AD910:AD940" si="272">X910-Q910</f>
        <v>-31</v>
      </c>
      <c r="AI910" s="86" t="b">
        <f t="shared" ref="AI910:AI940" si="273">(U910/T910)&gt;=1.03</f>
        <v>1</v>
      </c>
      <c r="AJ910" s="86" t="b">
        <f t="shared" ref="AJ910:AJ940" si="274">(X910/W910)&gt;=1.03</f>
        <v>1</v>
      </c>
      <c r="AK910" s="86" t="b">
        <f t="shared" ref="AK910:AK940" si="275">OR(NOT(AI910),NOT(AJ910))</f>
        <v>0</v>
      </c>
      <c r="AM910" s="12" t="str">
        <f t="shared" si="238"/>
        <v>increase or decrease</v>
      </c>
      <c r="AN910" s="12" t="str">
        <f t="shared" si="239"/>
        <v>decrease</v>
      </c>
      <c r="AO910" s="12" t="str">
        <f t="shared" si="240"/>
        <v>increase or decrease</v>
      </c>
      <c r="AP910" s="12" t="str">
        <f t="shared" si="241"/>
        <v>decrease</v>
      </c>
      <c r="AQ910" s="12" t="str">
        <f t="shared" si="242"/>
        <v>increase or decrease</v>
      </c>
      <c r="AR910" s="12" t="str">
        <f t="shared" si="243"/>
        <v>decrease</v>
      </c>
      <c r="AS910" s="12" t="str">
        <f t="shared" si="244"/>
        <v>increase or decrease</v>
      </c>
      <c r="AT910" s="12" t="str">
        <f t="shared" si="245"/>
        <v>decrease</v>
      </c>
      <c r="AU910" s="12" t="str">
        <f t="shared" si="246"/>
        <v>increase or decrease</v>
      </c>
      <c r="AV910" s="12" t="str">
        <f t="shared" si="247"/>
        <v>decrease</v>
      </c>
      <c r="AW910" s="12" t="str">
        <f t="shared" si="248"/>
        <v>increase or decrease</v>
      </c>
      <c r="AX910" s="12" t="str">
        <f t="shared" si="249"/>
        <v>decrease</v>
      </c>
      <c r="AY910" s="103"/>
      <c r="AZ910" s="103" t="str">
        <f t="shared" si="250"/>
        <v xml:space="preserve"> </v>
      </c>
      <c r="BA910" s="103" t="str">
        <f t="shared" si="251"/>
        <v xml:space="preserve"> </v>
      </c>
      <c r="BB910" s="103" t="str">
        <f t="shared" si="252"/>
        <v>decrease</v>
      </c>
      <c r="BC910" s="12" t="str">
        <f t="shared" si="253"/>
        <v xml:space="preserve"> </v>
      </c>
      <c r="BD910" s="12" t="str">
        <f t="shared" si="254"/>
        <v>decrease</v>
      </c>
      <c r="BE910" s="12" t="str">
        <f t="shared" si="255"/>
        <v xml:space="preserve"> </v>
      </c>
      <c r="BH910" s="110">
        <f t="shared" si="256"/>
        <v>-1.090909090909091E-2</v>
      </c>
      <c r="BI910" s="110">
        <f t="shared" si="257"/>
        <v>-8.5714285714285719E-3</v>
      </c>
      <c r="BJ910" s="110">
        <f t="shared" si="258"/>
        <v>-7.4441687344913146E-2</v>
      </c>
      <c r="BK910" s="110">
        <f t="shared" si="259"/>
        <v>-9.4637223974763408E-3</v>
      </c>
      <c r="BL910" s="110">
        <f t="shared" si="260"/>
        <v>-1.2690355329949238E-2</v>
      </c>
      <c r="BM910" s="110">
        <f t="shared" si="261"/>
        <v>-6.8432671081677707E-2</v>
      </c>
      <c r="BN910" s="103"/>
      <c r="BO910" s="130">
        <f t="shared" si="262"/>
        <v>-7.4441687344913146E-2</v>
      </c>
      <c r="BP910" s="130" cm="1">
        <f t="array" ref="BP910">MIN(IF(BH910:BM910&lt;0, BH910:BM910))</f>
        <v>-7.4441687344913146E-2</v>
      </c>
      <c r="BQ910" s="12">
        <f t="shared" si="263"/>
        <v>0</v>
      </c>
      <c r="BR910" s="12">
        <f t="shared" si="264"/>
        <v>0</v>
      </c>
      <c r="BS910" s="12">
        <f t="shared" si="265"/>
        <v>1</v>
      </c>
      <c r="BT910" s="12"/>
      <c r="CA910" s="108"/>
    </row>
    <row r="911" spans="1:79" x14ac:dyDescent="0.35">
      <c r="A911" s="101">
        <v>44200</v>
      </c>
      <c r="B911" s="11" t="s">
        <v>26</v>
      </c>
      <c r="C911" s="7">
        <v>13806</v>
      </c>
      <c r="D911" s="7" t="s">
        <v>288</v>
      </c>
      <c r="E911" s="7">
        <v>231116</v>
      </c>
      <c r="F911" s="7" t="s">
        <v>32</v>
      </c>
      <c r="G911" s="7">
        <v>231123</v>
      </c>
      <c r="H911" s="7">
        <v>1</v>
      </c>
      <c r="I911" s="7" t="str">
        <f t="shared" si="266"/>
        <v>Matches old PSSE info</v>
      </c>
      <c r="J911" s="7"/>
      <c r="K911" s="11"/>
      <c r="L911" s="7">
        <v>221</v>
      </c>
      <c r="M911" s="7">
        <v>296</v>
      </c>
      <c r="N911" s="7">
        <v>340</v>
      </c>
      <c r="O911" s="7">
        <v>272</v>
      </c>
      <c r="P911" s="7">
        <v>350</v>
      </c>
      <c r="Q911" s="7">
        <v>403</v>
      </c>
      <c r="R911" s="1"/>
      <c r="S911" s="5">
        <v>220</v>
      </c>
      <c r="T911" s="5">
        <v>294</v>
      </c>
      <c r="U911" s="5">
        <v>319</v>
      </c>
      <c r="V911" s="5">
        <v>271</v>
      </c>
      <c r="W911" s="5">
        <v>348</v>
      </c>
      <c r="X911" s="52">
        <v>379</v>
      </c>
      <c r="Y911" s="56">
        <f t="shared" si="267"/>
        <v>-1</v>
      </c>
      <c r="Z911" s="7">
        <f t="shared" si="268"/>
        <v>-2</v>
      </c>
      <c r="AA911" s="7">
        <f t="shared" si="269"/>
        <v>-21</v>
      </c>
      <c r="AB911" s="7">
        <f t="shared" si="270"/>
        <v>-1</v>
      </c>
      <c r="AC911" s="7">
        <f t="shared" si="271"/>
        <v>-2</v>
      </c>
      <c r="AD911" s="7">
        <f t="shared" si="272"/>
        <v>-24</v>
      </c>
      <c r="AI911" s="86" t="b">
        <f t="shared" si="273"/>
        <v>1</v>
      </c>
      <c r="AJ911" s="86" t="b">
        <f t="shared" si="274"/>
        <v>1</v>
      </c>
      <c r="AK911" s="86" t="b">
        <f t="shared" si="275"/>
        <v>0</v>
      </c>
      <c r="AM911" s="12" t="str">
        <f t="shared" si="238"/>
        <v>increase or decrease</v>
      </c>
      <c r="AN911" s="12" t="str">
        <f t="shared" si="239"/>
        <v>decrease</v>
      </c>
      <c r="AO911" s="12" t="str">
        <f t="shared" si="240"/>
        <v>increase or decrease</v>
      </c>
      <c r="AP911" s="12" t="str">
        <f t="shared" si="241"/>
        <v>decrease</v>
      </c>
      <c r="AQ911" s="12" t="str">
        <f t="shared" si="242"/>
        <v>increase or decrease</v>
      </c>
      <c r="AR911" s="12" t="str">
        <f t="shared" si="243"/>
        <v>decrease</v>
      </c>
      <c r="AS911" s="12" t="str">
        <f t="shared" si="244"/>
        <v>increase or decrease</v>
      </c>
      <c r="AT911" s="12" t="str">
        <f t="shared" si="245"/>
        <v>decrease</v>
      </c>
      <c r="AU911" s="12" t="str">
        <f t="shared" si="246"/>
        <v>increase or decrease</v>
      </c>
      <c r="AV911" s="12" t="str">
        <f t="shared" si="247"/>
        <v>decrease</v>
      </c>
      <c r="AW911" s="12" t="str">
        <f t="shared" si="248"/>
        <v>increase or decrease</v>
      </c>
      <c r="AX911" s="12" t="str">
        <f t="shared" si="249"/>
        <v>decrease</v>
      </c>
      <c r="AY911" s="103"/>
      <c r="AZ911" s="103" t="str">
        <f t="shared" si="250"/>
        <v xml:space="preserve"> </v>
      </c>
      <c r="BA911" s="103" t="str">
        <f t="shared" si="251"/>
        <v xml:space="preserve"> </v>
      </c>
      <c r="BB911" s="103" t="str">
        <f t="shared" si="252"/>
        <v>decrease</v>
      </c>
      <c r="BC911" s="12" t="str">
        <f t="shared" si="253"/>
        <v xml:space="preserve"> </v>
      </c>
      <c r="BD911" s="12" t="str">
        <f t="shared" si="254"/>
        <v>decrease</v>
      </c>
      <c r="BE911" s="12" t="str">
        <f t="shared" si="255"/>
        <v xml:space="preserve"> </v>
      </c>
      <c r="BH911" s="110">
        <f t="shared" si="256"/>
        <v>-4.5248868778280547E-3</v>
      </c>
      <c r="BI911" s="110">
        <f t="shared" si="257"/>
        <v>-6.7567567567567571E-3</v>
      </c>
      <c r="BJ911" s="110">
        <f t="shared" si="258"/>
        <v>-6.1764705882352944E-2</v>
      </c>
      <c r="BK911" s="110">
        <f t="shared" si="259"/>
        <v>-3.6764705882352941E-3</v>
      </c>
      <c r="BL911" s="110">
        <f t="shared" si="260"/>
        <v>-5.7142857142857143E-3</v>
      </c>
      <c r="BM911" s="110">
        <f t="shared" si="261"/>
        <v>-5.9553349875930521E-2</v>
      </c>
      <c r="BN911" s="103"/>
      <c r="BO911" s="130">
        <f t="shared" si="262"/>
        <v>-6.1764705882352944E-2</v>
      </c>
      <c r="BP911" s="130" cm="1">
        <f t="array" ref="BP911">MIN(IF(BH911:BM911&lt;0, BH911:BM911))</f>
        <v>-6.1764705882352944E-2</v>
      </c>
      <c r="BQ911" s="12">
        <f t="shared" si="263"/>
        <v>0</v>
      </c>
      <c r="BR911" s="12">
        <f t="shared" si="264"/>
        <v>0</v>
      </c>
      <c r="BS911" s="12">
        <f t="shared" si="265"/>
        <v>1</v>
      </c>
      <c r="BT911" s="12"/>
      <c r="CA911" s="108"/>
    </row>
    <row r="912" spans="1:79" x14ac:dyDescent="0.35">
      <c r="A912" s="101">
        <v>44200</v>
      </c>
      <c r="B912" s="11" t="s">
        <v>26</v>
      </c>
      <c r="C912" s="7">
        <v>13807</v>
      </c>
      <c r="D912" s="7" t="s">
        <v>156</v>
      </c>
      <c r="E912" s="7">
        <v>231117</v>
      </c>
      <c r="F912" s="7" t="s">
        <v>288</v>
      </c>
      <c r="G912" s="7">
        <v>231116</v>
      </c>
      <c r="H912" s="7">
        <v>1</v>
      </c>
      <c r="I912" s="7" t="str">
        <f t="shared" si="266"/>
        <v>Matches old PSSE info</v>
      </c>
      <c r="J912" s="7"/>
      <c r="K912" s="11"/>
      <c r="L912" s="7">
        <v>221</v>
      </c>
      <c r="M912" s="7">
        <v>296</v>
      </c>
      <c r="N912" s="7">
        <v>340</v>
      </c>
      <c r="O912" s="7">
        <v>272</v>
      </c>
      <c r="P912" s="7">
        <v>345</v>
      </c>
      <c r="Q912" s="7">
        <v>397</v>
      </c>
      <c r="R912" s="1"/>
      <c r="S912" s="5">
        <v>157</v>
      </c>
      <c r="T912" s="5">
        <v>218</v>
      </c>
      <c r="U912" s="5">
        <v>232</v>
      </c>
      <c r="V912" s="5">
        <v>199</v>
      </c>
      <c r="W912" s="5">
        <v>264</v>
      </c>
      <c r="X912" s="52">
        <v>281</v>
      </c>
      <c r="Y912" s="56">
        <f t="shared" si="267"/>
        <v>-64</v>
      </c>
      <c r="Z912" s="7">
        <f t="shared" si="268"/>
        <v>-78</v>
      </c>
      <c r="AA912" s="7">
        <f t="shared" si="269"/>
        <v>-108</v>
      </c>
      <c r="AB912" s="7">
        <f t="shared" si="270"/>
        <v>-73</v>
      </c>
      <c r="AC912" s="7">
        <f t="shared" si="271"/>
        <v>-81</v>
      </c>
      <c r="AD912" s="7">
        <f t="shared" si="272"/>
        <v>-116</v>
      </c>
      <c r="AI912" s="86" t="b">
        <f t="shared" si="273"/>
        <v>1</v>
      </c>
      <c r="AJ912" s="86" t="b">
        <f t="shared" si="274"/>
        <v>1</v>
      </c>
      <c r="AK912" s="86" t="b">
        <f t="shared" si="275"/>
        <v>0</v>
      </c>
      <c r="AM912" s="12" t="str">
        <f t="shared" si="238"/>
        <v>increase or decrease</v>
      </c>
      <c r="AN912" s="12" t="str">
        <f t="shared" si="239"/>
        <v>decrease</v>
      </c>
      <c r="AO912" s="12" t="str">
        <f t="shared" si="240"/>
        <v>increase or decrease</v>
      </c>
      <c r="AP912" s="12" t="str">
        <f t="shared" si="241"/>
        <v>decrease</v>
      </c>
      <c r="AQ912" s="12" t="str">
        <f t="shared" si="242"/>
        <v>increase or decrease</v>
      </c>
      <c r="AR912" s="12" t="str">
        <f t="shared" si="243"/>
        <v>decrease</v>
      </c>
      <c r="AS912" s="12" t="str">
        <f t="shared" si="244"/>
        <v>increase or decrease</v>
      </c>
      <c r="AT912" s="12" t="str">
        <f t="shared" si="245"/>
        <v>decrease</v>
      </c>
      <c r="AU912" s="12" t="str">
        <f t="shared" si="246"/>
        <v>increase or decrease</v>
      </c>
      <c r="AV912" s="12" t="str">
        <f t="shared" si="247"/>
        <v>decrease</v>
      </c>
      <c r="AW912" s="12" t="str">
        <f t="shared" si="248"/>
        <v>increase or decrease</v>
      </c>
      <c r="AX912" s="12" t="str">
        <f t="shared" si="249"/>
        <v>decrease</v>
      </c>
      <c r="AY912" s="103"/>
      <c r="AZ912" s="103" t="str">
        <f t="shared" si="250"/>
        <v xml:space="preserve"> </v>
      </c>
      <c r="BA912" s="103" t="str">
        <f t="shared" si="251"/>
        <v xml:space="preserve"> </v>
      </c>
      <c r="BB912" s="103" t="str">
        <f t="shared" si="252"/>
        <v>decrease</v>
      </c>
      <c r="BC912" s="12" t="str">
        <f t="shared" si="253"/>
        <v xml:space="preserve"> </v>
      </c>
      <c r="BD912" s="12" t="str">
        <f t="shared" si="254"/>
        <v>decrease</v>
      </c>
      <c r="BE912" s="12" t="str">
        <f t="shared" si="255"/>
        <v xml:space="preserve"> </v>
      </c>
      <c r="BH912" s="110">
        <f t="shared" si="256"/>
        <v>-0.2895927601809955</v>
      </c>
      <c r="BI912" s="110">
        <f t="shared" si="257"/>
        <v>-0.26351351351351349</v>
      </c>
      <c r="BJ912" s="110">
        <f t="shared" si="258"/>
        <v>-0.31764705882352939</v>
      </c>
      <c r="BK912" s="110">
        <f t="shared" si="259"/>
        <v>-0.26838235294117646</v>
      </c>
      <c r="BL912" s="110">
        <f t="shared" si="260"/>
        <v>-0.23478260869565218</v>
      </c>
      <c r="BM912" s="110">
        <f t="shared" si="261"/>
        <v>-0.29219143576826195</v>
      </c>
      <c r="BN912" s="103"/>
      <c r="BO912" s="130">
        <f t="shared" si="262"/>
        <v>-0.31764705882352939</v>
      </c>
      <c r="BP912" s="130" cm="1">
        <f t="array" ref="BP912">MIN(IF(BH912:BM912&lt;0, BH912:BM912))</f>
        <v>-0.31764705882352939</v>
      </c>
      <c r="BQ912" s="12">
        <f t="shared" si="263"/>
        <v>1</v>
      </c>
      <c r="BR912" s="12">
        <f t="shared" si="264"/>
        <v>0</v>
      </c>
      <c r="BS912" s="12">
        <f t="shared" si="265"/>
        <v>0</v>
      </c>
      <c r="BT912" s="12"/>
      <c r="CA912" s="108"/>
    </row>
    <row r="913" spans="1:79" x14ac:dyDescent="0.35">
      <c r="A913" s="101">
        <v>44200</v>
      </c>
      <c r="B913" s="11" t="s">
        <v>26</v>
      </c>
      <c r="C913" s="7">
        <v>13810</v>
      </c>
      <c r="D913" s="7" t="s">
        <v>202</v>
      </c>
      <c r="E913" s="7">
        <v>231130</v>
      </c>
      <c r="F913" s="7" t="s">
        <v>189</v>
      </c>
      <c r="G913" s="7">
        <v>231124</v>
      </c>
      <c r="H913" s="7">
        <v>1</v>
      </c>
      <c r="I913" s="7" t="str">
        <f t="shared" si="266"/>
        <v>Matches old PSSE info</v>
      </c>
      <c r="J913" s="7"/>
      <c r="K913" s="11"/>
      <c r="L913" s="7">
        <v>309</v>
      </c>
      <c r="M913" s="7">
        <v>378</v>
      </c>
      <c r="N913" s="7">
        <v>402</v>
      </c>
      <c r="O913" s="7">
        <v>335</v>
      </c>
      <c r="P913" s="7">
        <v>405</v>
      </c>
      <c r="Q913" s="7">
        <v>434</v>
      </c>
      <c r="R913" s="1"/>
      <c r="S913" s="5">
        <v>280</v>
      </c>
      <c r="T913" s="5">
        <v>348</v>
      </c>
      <c r="U913" s="5">
        <v>400</v>
      </c>
      <c r="V913" s="5">
        <v>318</v>
      </c>
      <c r="W913" s="5">
        <v>389</v>
      </c>
      <c r="X913" s="49">
        <v>434</v>
      </c>
      <c r="Y913" s="56">
        <f t="shared" si="267"/>
        <v>-29</v>
      </c>
      <c r="Z913" s="7">
        <f t="shared" si="268"/>
        <v>-30</v>
      </c>
      <c r="AA913" s="7">
        <f t="shared" si="269"/>
        <v>-2</v>
      </c>
      <c r="AB913" s="7">
        <f t="shared" si="270"/>
        <v>-17</v>
      </c>
      <c r="AC913" s="7">
        <f t="shared" si="271"/>
        <v>-16</v>
      </c>
      <c r="AD913" s="7">
        <f t="shared" si="272"/>
        <v>0</v>
      </c>
      <c r="AI913" s="86" t="b">
        <f t="shared" si="273"/>
        <v>1</v>
      </c>
      <c r="AJ913" s="86" t="b">
        <f t="shared" si="274"/>
        <v>1</v>
      </c>
      <c r="AK913" s="86" t="b">
        <f t="shared" si="275"/>
        <v>0</v>
      </c>
      <c r="AM913" s="12" t="str">
        <f t="shared" si="238"/>
        <v>increase or decrease</v>
      </c>
      <c r="AN913" s="12" t="str">
        <f t="shared" si="239"/>
        <v>decrease</v>
      </c>
      <c r="AO913" s="12" t="str">
        <f t="shared" si="240"/>
        <v>increase or decrease</v>
      </c>
      <c r="AP913" s="12" t="str">
        <f t="shared" si="241"/>
        <v>decrease</v>
      </c>
      <c r="AQ913" s="12" t="str">
        <f t="shared" si="242"/>
        <v>increase or decrease</v>
      </c>
      <c r="AR913" s="12" t="str">
        <f t="shared" si="243"/>
        <v>decrease</v>
      </c>
      <c r="AS913" s="12" t="str">
        <f t="shared" si="244"/>
        <v>increase or decrease</v>
      </c>
      <c r="AT913" s="12" t="str">
        <f t="shared" si="245"/>
        <v>decrease</v>
      </c>
      <c r="AU913" s="12" t="str">
        <f t="shared" si="246"/>
        <v>increase or decrease</v>
      </c>
      <c r="AV913" s="12" t="str">
        <f t="shared" si="247"/>
        <v>decrease</v>
      </c>
      <c r="AW913" s="12" t="str">
        <f t="shared" si="248"/>
        <v>no change</v>
      </c>
      <c r="AX913" s="12" t="str">
        <f t="shared" si="249"/>
        <v>blank</v>
      </c>
      <c r="AY913" s="103"/>
      <c r="AZ913" s="103" t="str">
        <f t="shared" si="250"/>
        <v xml:space="preserve"> </v>
      </c>
      <c r="BA913" s="103" t="str">
        <f t="shared" si="251"/>
        <v xml:space="preserve"> </v>
      </c>
      <c r="BB913" s="103" t="str">
        <f t="shared" si="252"/>
        <v>decrease</v>
      </c>
      <c r="BC913" s="12" t="str">
        <f t="shared" si="253"/>
        <v xml:space="preserve"> </v>
      </c>
      <c r="BD913" s="12" t="str">
        <f t="shared" si="254"/>
        <v>decrease</v>
      </c>
      <c r="BE913" s="12" t="str">
        <f t="shared" si="255"/>
        <v xml:space="preserve"> </v>
      </c>
      <c r="BH913" s="110">
        <f t="shared" si="256"/>
        <v>-9.3851132686084138E-2</v>
      </c>
      <c r="BI913" s="110">
        <f t="shared" si="257"/>
        <v>-7.9365079365079361E-2</v>
      </c>
      <c r="BJ913" s="110">
        <f t="shared" si="258"/>
        <v>-4.9751243781094526E-3</v>
      </c>
      <c r="BK913" s="110">
        <f t="shared" si="259"/>
        <v>-5.0746268656716415E-2</v>
      </c>
      <c r="BL913" s="110">
        <f t="shared" si="260"/>
        <v>-3.9506172839506172E-2</v>
      </c>
      <c r="BM913" s="110">
        <f t="shared" si="261"/>
        <v>0</v>
      </c>
      <c r="BN913" s="103"/>
      <c r="BO913" s="130">
        <f t="shared" si="262"/>
        <v>-9.3851132686084138E-2</v>
      </c>
      <c r="BP913" s="130" cm="1">
        <f t="array" ref="BP913">MIN(IF(BH913:BM913&lt;0, BH913:BM913))</f>
        <v>-9.3851132686084138E-2</v>
      </c>
      <c r="BQ913" s="12">
        <f t="shared" si="263"/>
        <v>0</v>
      </c>
      <c r="BR913" s="12">
        <f t="shared" si="264"/>
        <v>0</v>
      </c>
      <c r="BS913" s="12">
        <f t="shared" si="265"/>
        <v>1</v>
      </c>
      <c r="BT913" s="12"/>
      <c r="CA913" s="108"/>
    </row>
    <row r="914" spans="1:79" x14ac:dyDescent="0.35">
      <c r="A914" s="99">
        <v>44096</v>
      </c>
      <c r="B914" s="84" t="s">
        <v>26</v>
      </c>
      <c r="C914" s="7">
        <v>13813</v>
      </c>
      <c r="D914" s="7" t="s">
        <v>156</v>
      </c>
      <c r="E914" s="7">
        <v>231117</v>
      </c>
      <c r="F914" s="7" t="s">
        <v>157</v>
      </c>
      <c r="G914" s="7">
        <v>231113</v>
      </c>
      <c r="H914" s="7">
        <v>1</v>
      </c>
      <c r="I914" s="7" t="str">
        <f t="shared" si="266"/>
        <v>Matches old PSSE info</v>
      </c>
      <c r="J914" s="7"/>
      <c r="K914" s="11"/>
      <c r="L914" s="7">
        <v>273</v>
      </c>
      <c r="M914" s="7">
        <v>346</v>
      </c>
      <c r="N914" s="7">
        <v>398</v>
      </c>
      <c r="O914" s="7">
        <v>314</v>
      </c>
      <c r="P914" s="7">
        <v>390</v>
      </c>
      <c r="Q914" s="7">
        <v>449</v>
      </c>
      <c r="R914" s="1"/>
      <c r="S914" s="5">
        <v>272</v>
      </c>
      <c r="T914" s="96">
        <v>347</v>
      </c>
      <c r="U914" s="5">
        <v>373</v>
      </c>
      <c r="V914" s="7">
        <v>314</v>
      </c>
      <c r="W914" s="5">
        <v>389</v>
      </c>
      <c r="X914" s="52">
        <v>422</v>
      </c>
      <c r="Y914" s="56">
        <f t="shared" si="267"/>
        <v>-1</v>
      </c>
      <c r="Z914" s="7">
        <f t="shared" si="268"/>
        <v>1</v>
      </c>
      <c r="AA914" s="7">
        <f t="shared" si="269"/>
        <v>-25</v>
      </c>
      <c r="AB914" s="7">
        <f t="shared" si="270"/>
        <v>0</v>
      </c>
      <c r="AC914" s="7">
        <f t="shared" si="271"/>
        <v>-1</v>
      </c>
      <c r="AD914" s="7">
        <f t="shared" si="272"/>
        <v>-27</v>
      </c>
      <c r="AI914" s="86" t="b">
        <f t="shared" si="273"/>
        <v>1</v>
      </c>
      <c r="AJ914" s="86" t="b">
        <f t="shared" si="274"/>
        <v>1</v>
      </c>
      <c r="AK914" s="86" t="b">
        <f t="shared" si="275"/>
        <v>0</v>
      </c>
      <c r="AM914" s="12" t="str">
        <f t="shared" si="238"/>
        <v>increase or decrease</v>
      </c>
      <c r="AN914" s="12" t="str">
        <f t="shared" si="239"/>
        <v>decrease</v>
      </c>
      <c r="AO914" s="12" t="str">
        <f t="shared" si="240"/>
        <v>increase or decrease</v>
      </c>
      <c r="AP914" s="12" t="str">
        <f t="shared" si="241"/>
        <v>increase</v>
      </c>
      <c r="AQ914" s="12" t="str">
        <f t="shared" si="242"/>
        <v>increase or decrease</v>
      </c>
      <c r="AR914" s="12" t="str">
        <f t="shared" si="243"/>
        <v>decrease</v>
      </c>
      <c r="AS914" s="12" t="str">
        <f t="shared" si="244"/>
        <v>no change</v>
      </c>
      <c r="AT914" s="12" t="str">
        <f t="shared" si="245"/>
        <v>blank</v>
      </c>
      <c r="AU914" s="12" t="str">
        <f t="shared" si="246"/>
        <v>increase or decrease</v>
      </c>
      <c r="AV914" s="12" t="str">
        <f t="shared" si="247"/>
        <v>decrease</v>
      </c>
      <c r="AW914" s="12" t="str">
        <f t="shared" si="248"/>
        <v>increase or decrease</v>
      </c>
      <c r="AX914" s="12" t="str">
        <f t="shared" si="249"/>
        <v>decrease</v>
      </c>
      <c r="AY914" s="103"/>
      <c r="AZ914" s="103" t="str">
        <f t="shared" si="250"/>
        <v xml:space="preserve"> </v>
      </c>
      <c r="BA914" s="103" t="str">
        <f t="shared" si="251"/>
        <v>increase</v>
      </c>
      <c r="BB914" s="103" t="str">
        <f t="shared" si="252"/>
        <v>decrease</v>
      </c>
      <c r="BC914" s="12" t="str">
        <f t="shared" si="253"/>
        <v xml:space="preserve"> </v>
      </c>
      <c r="BD914" s="12" t="str">
        <f t="shared" si="254"/>
        <v xml:space="preserve"> </v>
      </c>
      <c r="BE914" s="12" t="str">
        <f t="shared" si="255"/>
        <v>both</v>
      </c>
      <c r="BH914" s="110">
        <f t="shared" si="256"/>
        <v>-3.663003663003663E-3</v>
      </c>
      <c r="BI914" s="110">
        <f t="shared" si="257"/>
        <v>2.8901734104046241E-3</v>
      </c>
      <c r="BJ914" s="110">
        <f t="shared" si="258"/>
        <v>-6.2814070351758788E-2</v>
      </c>
      <c r="BK914" s="110">
        <f t="shared" si="259"/>
        <v>0</v>
      </c>
      <c r="BL914" s="110">
        <f t="shared" si="260"/>
        <v>-2.5641025641025641E-3</v>
      </c>
      <c r="BM914" s="110">
        <f t="shared" si="261"/>
        <v>-6.0133630289532294E-2</v>
      </c>
      <c r="BN914" s="103"/>
      <c r="BO914" s="130">
        <f t="shared" si="262"/>
        <v>-6.2814070351758788E-2</v>
      </c>
      <c r="BP914" s="130" cm="1">
        <f t="array" ref="BP914">MIN(IF(BH914:BM914&lt;0, BH914:BM914))</f>
        <v>-6.2814070351758788E-2</v>
      </c>
      <c r="BQ914" s="12">
        <f t="shared" si="263"/>
        <v>0</v>
      </c>
      <c r="BR914" s="12">
        <f t="shared" si="264"/>
        <v>0</v>
      </c>
      <c r="BS914" s="12">
        <f t="shared" si="265"/>
        <v>1</v>
      </c>
      <c r="BT914" s="12"/>
      <c r="CA914" s="108"/>
    </row>
    <row r="915" spans="1:79" x14ac:dyDescent="0.35">
      <c r="A915" s="99">
        <v>44096</v>
      </c>
      <c r="B915" s="84" t="s">
        <v>26</v>
      </c>
      <c r="C915" s="7">
        <v>13815</v>
      </c>
      <c r="D915" s="7" t="s">
        <v>156</v>
      </c>
      <c r="E915" s="7">
        <v>231117</v>
      </c>
      <c r="F915" s="7" t="s">
        <v>158</v>
      </c>
      <c r="G915" s="7">
        <v>231118</v>
      </c>
      <c r="H915" s="7">
        <v>1</v>
      </c>
      <c r="I915" s="7" t="str">
        <f t="shared" si="266"/>
        <v>Matches old PSSE info</v>
      </c>
      <c r="J915" s="7"/>
      <c r="K915" s="11"/>
      <c r="L915" s="7">
        <v>273</v>
      </c>
      <c r="M915" s="7">
        <v>346</v>
      </c>
      <c r="N915" s="7">
        <v>376</v>
      </c>
      <c r="O915" s="7">
        <v>314</v>
      </c>
      <c r="P915" s="7">
        <v>358</v>
      </c>
      <c r="Q915" s="7">
        <v>376</v>
      </c>
      <c r="R915" s="1"/>
      <c r="S915" s="7">
        <v>273</v>
      </c>
      <c r="T915" s="96">
        <v>347</v>
      </c>
      <c r="U915" s="5">
        <v>374</v>
      </c>
      <c r="V915" s="96">
        <v>315</v>
      </c>
      <c r="W915" s="5">
        <v>357</v>
      </c>
      <c r="X915" s="52">
        <v>374</v>
      </c>
      <c r="Y915" s="56">
        <f t="shared" si="267"/>
        <v>0</v>
      </c>
      <c r="Z915" s="7">
        <f t="shared" si="268"/>
        <v>1</v>
      </c>
      <c r="AA915" s="7">
        <f t="shared" si="269"/>
        <v>-2</v>
      </c>
      <c r="AB915" s="7">
        <f t="shared" si="270"/>
        <v>1</v>
      </c>
      <c r="AC915" s="7">
        <f t="shared" si="271"/>
        <v>-1</v>
      </c>
      <c r="AD915" s="7">
        <f t="shared" si="272"/>
        <v>-2</v>
      </c>
      <c r="AI915" s="86" t="b">
        <f t="shared" si="273"/>
        <v>1</v>
      </c>
      <c r="AJ915" s="86" t="b">
        <f t="shared" si="274"/>
        <v>1</v>
      </c>
      <c r="AK915" s="86" t="b">
        <f t="shared" si="275"/>
        <v>0</v>
      </c>
      <c r="AM915" s="12" t="str">
        <f t="shared" si="238"/>
        <v>no change</v>
      </c>
      <c r="AN915" s="12" t="str">
        <f t="shared" si="239"/>
        <v>blank</v>
      </c>
      <c r="AO915" s="12" t="str">
        <f t="shared" si="240"/>
        <v>increase or decrease</v>
      </c>
      <c r="AP915" s="12" t="str">
        <f t="shared" si="241"/>
        <v>increase</v>
      </c>
      <c r="AQ915" s="12" t="str">
        <f t="shared" si="242"/>
        <v>increase or decrease</v>
      </c>
      <c r="AR915" s="12" t="str">
        <f t="shared" si="243"/>
        <v>decrease</v>
      </c>
      <c r="AS915" s="12" t="str">
        <f t="shared" si="244"/>
        <v>increase or decrease</v>
      </c>
      <c r="AT915" s="12" t="str">
        <f t="shared" si="245"/>
        <v>increase</v>
      </c>
      <c r="AU915" s="12" t="str">
        <f t="shared" si="246"/>
        <v>increase or decrease</v>
      </c>
      <c r="AV915" s="12" t="str">
        <f t="shared" si="247"/>
        <v>decrease</v>
      </c>
      <c r="AW915" s="12" t="str">
        <f t="shared" si="248"/>
        <v>increase or decrease</v>
      </c>
      <c r="AX915" s="12" t="str">
        <f t="shared" si="249"/>
        <v>decrease</v>
      </c>
      <c r="AY915" s="103"/>
      <c r="AZ915" s="103" t="str">
        <f t="shared" si="250"/>
        <v xml:space="preserve"> </v>
      </c>
      <c r="BA915" s="103" t="str">
        <f t="shared" si="251"/>
        <v>increase</v>
      </c>
      <c r="BB915" s="103" t="str">
        <f t="shared" si="252"/>
        <v>decrease</v>
      </c>
      <c r="BC915" s="12" t="str">
        <f t="shared" si="253"/>
        <v xml:space="preserve"> </v>
      </c>
      <c r="BD915" s="12" t="str">
        <f t="shared" si="254"/>
        <v xml:space="preserve"> </v>
      </c>
      <c r="BE915" s="12" t="str">
        <f t="shared" si="255"/>
        <v>both</v>
      </c>
      <c r="BH915" s="110">
        <f t="shared" si="256"/>
        <v>0</v>
      </c>
      <c r="BI915" s="110">
        <f t="shared" si="257"/>
        <v>2.8901734104046241E-3</v>
      </c>
      <c r="BJ915" s="110">
        <f t="shared" si="258"/>
        <v>-5.3191489361702126E-3</v>
      </c>
      <c r="BK915" s="110">
        <f t="shared" si="259"/>
        <v>3.1847133757961785E-3</v>
      </c>
      <c r="BL915" s="110">
        <f t="shared" si="260"/>
        <v>-2.7932960893854749E-3</v>
      </c>
      <c r="BM915" s="110">
        <f t="shared" si="261"/>
        <v>-5.3191489361702126E-3</v>
      </c>
      <c r="BN915" s="103"/>
      <c r="BO915" s="130">
        <f t="shared" si="262"/>
        <v>-5.3191489361702126E-3</v>
      </c>
      <c r="BP915" s="130" cm="1">
        <f t="array" ref="BP915">MIN(IF(BH915:BM915&lt;0, BH915:BM915))</f>
        <v>-5.3191489361702126E-3</v>
      </c>
      <c r="BQ915" s="12">
        <f t="shared" si="263"/>
        <v>0</v>
      </c>
      <c r="BR915" s="12">
        <f t="shared" si="264"/>
        <v>0</v>
      </c>
      <c r="BS915" s="12">
        <f t="shared" si="265"/>
        <v>1</v>
      </c>
      <c r="BT915" s="12"/>
      <c r="CA915" s="108"/>
    </row>
    <row r="916" spans="1:79" x14ac:dyDescent="0.35">
      <c r="A916" s="99">
        <v>44096</v>
      </c>
      <c r="B916" s="84" t="s">
        <v>26</v>
      </c>
      <c r="C916" s="7">
        <v>13816</v>
      </c>
      <c r="D916" s="7" t="s">
        <v>156</v>
      </c>
      <c r="E916" s="7">
        <v>231117</v>
      </c>
      <c r="F916" s="7" t="s">
        <v>159</v>
      </c>
      <c r="G916" s="7">
        <v>231120</v>
      </c>
      <c r="H916" s="7">
        <v>1</v>
      </c>
      <c r="I916" s="7" t="str">
        <f t="shared" si="266"/>
        <v>Matches old PSSE info</v>
      </c>
      <c r="J916" s="7"/>
      <c r="K916" s="11"/>
      <c r="L916" s="7">
        <v>273</v>
      </c>
      <c r="M916" s="7">
        <v>348</v>
      </c>
      <c r="N916" s="7">
        <v>400</v>
      </c>
      <c r="O916" s="7">
        <v>315</v>
      </c>
      <c r="P916" s="7">
        <v>389</v>
      </c>
      <c r="Q916" s="7">
        <v>447</v>
      </c>
      <c r="R916" s="1"/>
      <c r="S916" s="7">
        <v>273</v>
      </c>
      <c r="T916" s="7">
        <v>348</v>
      </c>
      <c r="U916" s="5">
        <v>375</v>
      </c>
      <c r="V916" s="7">
        <v>315</v>
      </c>
      <c r="W916" s="7">
        <v>389</v>
      </c>
      <c r="X916" s="52">
        <v>424</v>
      </c>
      <c r="Y916" s="56">
        <f t="shared" si="267"/>
        <v>0</v>
      </c>
      <c r="Z916" s="7">
        <f t="shared" si="268"/>
        <v>0</v>
      </c>
      <c r="AA916" s="7">
        <f t="shared" si="269"/>
        <v>-25</v>
      </c>
      <c r="AB916" s="7">
        <f t="shared" si="270"/>
        <v>0</v>
      </c>
      <c r="AC916" s="7">
        <f t="shared" si="271"/>
        <v>0</v>
      </c>
      <c r="AD916" s="7">
        <f t="shared" si="272"/>
        <v>-23</v>
      </c>
      <c r="AI916" s="86" t="b">
        <f t="shared" si="273"/>
        <v>1</v>
      </c>
      <c r="AJ916" s="86" t="b">
        <f t="shared" si="274"/>
        <v>1</v>
      </c>
      <c r="AK916" s="86" t="b">
        <f t="shared" si="275"/>
        <v>0</v>
      </c>
      <c r="AM916" s="12" t="str">
        <f t="shared" si="238"/>
        <v>no change</v>
      </c>
      <c r="AN916" s="12" t="str">
        <f t="shared" si="239"/>
        <v>blank</v>
      </c>
      <c r="AO916" s="12" t="str">
        <f t="shared" si="240"/>
        <v>no change</v>
      </c>
      <c r="AP916" s="12" t="str">
        <f t="shared" si="241"/>
        <v>blank</v>
      </c>
      <c r="AQ916" s="12" t="str">
        <f t="shared" si="242"/>
        <v>increase or decrease</v>
      </c>
      <c r="AR916" s="12" t="str">
        <f t="shared" si="243"/>
        <v>decrease</v>
      </c>
      <c r="AS916" s="12" t="str">
        <f t="shared" si="244"/>
        <v>no change</v>
      </c>
      <c r="AT916" s="12" t="str">
        <f t="shared" si="245"/>
        <v>blank</v>
      </c>
      <c r="AU916" s="12" t="str">
        <f t="shared" si="246"/>
        <v>no change</v>
      </c>
      <c r="AV916" s="12" t="str">
        <f t="shared" si="247"/>
        <v>blank</v>
      </c>
      <c r="AW916" s="12" t="str">
        <f t="shared" si="248"/>
        <v>increase or decrease</v>
      </c>
      <c r="AX916" s="12" t="str">
        <f t="shared" si="249"/>
        <v>decrease</v>
      </c>
      <c r="AY916" s="103"/>
      <c r="AZ916" s="103" t="str">
        <f t="shared" si="250"/>
        <v xml:space="preserve"> </v>
      </c>
      <c r="BA916" s="103" t="str">
        <f t="shared" si="251"/>
        <v xml:space="preserve"> </v>
      </c>
      <c r="BB916" s="103" t="str">
        <f t="shared" si="252"/>
        <v>decrease</v>
      </c>
      <c r="BC916" s="12" t="str">
        <f t="shared" si="253"/>
        <v xml:space="preserve"> </v>
      </c>
      <c r="BD916" s="12" t="str">
        <f t="shared" si="254"/>
        <v>decrease</v>
      </c>
      <c r="BE916" s="12" t="str">
        <f t="shared" si="255"/>
        <v xml:space="preserve"> </v>
      </c>
      <c r="BH916" s="110">
        <f t="shared" si="256"/>
        <v>0</v>
      </c>
      <c r="BI916" s="110">
        <f t="shared" si="257"/>
        <v>0</v>
      </c>
      <c r="BJ916" s="110">
        <f t="shared" si="258"/>
        <v>-6.25E-2</v>
      </c>
      <c r="BK916" s="110">
        <f t="shared" si="259"/>
        <v>0</v>
      </c>
      <c r="BL916" s="110">
        <f t="shared" si="260"/>
        <v>0</v>
      </c>
      <c r="BM916" s="110">
        <f t="shared" si="261"/>
        <v>-5.145413870246085E-2</v>
      </c>
      <c r="BN916" s="103"/>
      <c r="BO916" s="130">
        <f t="shared" si="262"/>
        <v>-6.25E-2</v>
      </c>
      <c r="BP916" s="130" cm="1">
        <f t="array" ref="BP916">MIN(IF(BH916:BM916&lt;0, BH916:BM916))</f>
        <v>-6.25E-2</v>
      </c>
      <c r="BQ916" s="12">
        <f t="shared" si="263"/>
        <v>0</v>
      </c>
      <c r="BR916" s="12">
        <f t="shared" si="264"/>
        <v>0</v>
      </c>
      <c r="BS916" s="12">
        <f t="shared" si="265"/>
        <v>1</v>
      </c>
      <c r="BT916" s="12"/>
      <c r="CA916" s="108"/>
    </row>
    <row r="917" spans="1:79" x14ac:dyDescent="0.35">
      <c r="A917" s="101">
        <v>44200</v>
      </c>
      <c r="B917" s="11" t="s">
        <v>26</v>
      </c>
      <c r="C917" s="7">
        <v>13820</v>
      </c>
      <c r="D917" s="7" t="s">
        <v>30</v>
      </c>
      <c r="E917" s="7">
        <v>231115</v>
      </c>
      <c r="F917" s="7" t="s">
        <v>32</v>
      </c>
      <c r="G917" s="7">
        <v>231123</v>
      </c>
      <c r="H917" s="7">
        <v>1</v>
      </c>
      <c r="I917" s="7" t="str">
        <f t="shared" si="266"/>
        <v>Matches old PSSE info</v>
      </c>
      <c r="J917" s="7"/>
      <c r="K917" s="11"/>
      <c r="L917" s="7">
        <v>275</v>
      </c>
      <c r="M917" s="7">
        <v>350</v>
      </c>
      <c r="N917" s="7">
        <v>403</v>
      </c>
      <c r="O917" s="7">
        <v>317</v>
      </c>
      <c r="P917" s="7">
        <v>394</v>
      </c>
      <c r="Q917" s="7">
        <v>453</v>
      </c>
      <c r="R917" s="1"/>
      <c r="S917" s="5">
        <v>272</v>
      </c>
      <c r="T917" s="5">
        <v>347</v>
      </c>
      <c r="U917" s="5">
        <v>373</v>
      </c>
      <c r="V917" s="5">
        <v>314</v>
      </c>
      <c r="W917" s="5">
        <v>389</v>
      </c>
      <c r="X917" s="52">
        <v>422</v>
      </c>
      <c r="Y917" s="56">
        <f t="shared" si="267"/>
        <v>-3</v>
      </c>
      <c r="Z917" s="7">
        <f t="shared" si="268"/>
        <v>-3</v>
      </c>
      <c r="AA917" s="7">
        <f t="shared" si="269"/>
        <v>-30</v>
      </c>
      <c r="AB917" s="7">
        <f t="shared" si="270"/>
        <v>-3</v>
      </c>
      <c r="AC917" s="7">
        <f t="shared" si="271"/>
        <v>-5</v>
      </c>
      <c r="AD917" s="7">
        <f t="shared" si="272"/>
        <v>-31</v>
      </c>
      <c r="AI917" s="86" t="b">
        <f t="shared" si="273"/>
        <v>1</v>
      </c>
      <c r="AJ917" s="86" t="b">
        <f t="shared" si="274"/>
        <v>1</v>
      </c>
      <c r="AK917" s="86" t="b">
        <f t="shared" si="275"/>
        <v>0</v>
      </c>
      <c r="AM917" s="12" t="str">
        <f t="shared" si="238"/>
        <v>increase or decrease</v>
      </c>
      <c r="AN917" s="12" t="str">
        <f t="shared" si="239"/>
        <v>decrease</v>
      </c>
      <c r="AO917" s="12" t="str">
        <f t="shared" si="240"/>
        <v>increase or decrease</v>
      </c>
      <c r="AP917" s="12" t="str">
        <f t="shared" si="241"/>
        <v>decrease</v>
      </c>
      <c r="AQ917" s="12" t="str">
        <f t="shared" si="242"/>
        <v>increase or decrease</v>
      </c>
      <c r="AR917" s="12" t="str">
        <f t="shared" si="243"/>
        <v>decrease</v>
      </c>
      <c r="AS917" s="12" t="str">
        <f t="shared" si="244"/>
        <v>increase or decrease</v>
      </c>
      <c r="AT917" s="12" t="str">
        <f t="shared" si="245"/>
        <v>decrease</v>
      </c>
      <c r="AU917" s="12" t="str">
        <f t="shared" si="246"/>
        <v>increase or decrease</v>
      </c>
      <c r="AV917" s="12" t="str">
        <f t="shared" si="247"/>
        <v>decrease</v>
      </c>
      <c r="AW917" s="12" t="str">
        <f t="shared" si="248"/>
        <v>increase or decrease</v>
      </c>
      <c r="AX917" s="12" t="str">
        <f t="shared" si="249"/>
        <v>decrease</v>
      </c>
      <c r="AY917" s="103"/>
      <c r="AZ917" s="103" t="str">
        <f t="shared" si="250"/>
        <v xml:space="preserve"> </v>
      </c>
      <c r="BA917" s="103" t="str">
        <f t="shared" si="251"/>
        <v xml:space="preserve"> </v>
      </c>
      <c r="BB917" s="103" t="str">
        <f t="shared" si="252"/>
        <v>decrease</v>
      </c>
      <c r="BC917" s="12" t="str">
        <f t="shared" si="253"/>
        <v xml:space="preserve"> </v>
      </c>
      <c r="BD917" s="12" t="str">
        <f t="shared" si="254"/>
        <v>decrease</v>
      </c>
      <c r="BE917" s="12" t="str">
        <f t="shared" si="255"/>
        <v xml:space="preserve"> </v>
      </c>
      <c r="BH917" s="110">
        <f t="shared" si="256"/>
        <v>-1.090909090909091E-2</v>
      </c>
      <c r="BI917" s="110">
        <f t="shared" si="257"/>
        <v>-8.5714285714285719E-3</v>
      </c>
      <c r="BJ917" s="110">
        <f t="shared" si="258"/>
        <v>-7.4441687344913146E-2</v>
      </c>
      <c r="BK917" s="110">
        <f t="shared" si="259"/>
        <v>-9.4637223974763408E-3</v>
      </c>
      <c r="BL917" s="110">
        <f t="shared" si="260"/>
        <v>-1.2690355329949238E-2</v>
      </c>
      <c r="BM917" s="110">
        <f t="shared" si="261"/>
        <v>-6.8432671081677707E-2</v>
      </c>
      <c r="BN917" s="103"/>
      <c r="BO917" s="130">
        <f t="shared" si="262"/>
        <v>-7.4441687344913146E-2</v>
      </c>
      <c r="BP917" s="130" cm="1">
        <f t="array" ref="BP917">MIN(IF(BH917:BM917&lt;0, BH917:BM917))</f>
        <v>-7.4441687344913146E-2</v>
      </c>
      <c r="BQ917" s="12">
        <f t="shared" si="263"/>
        <v>0</v>
      </c>
      <c r="BR917" s="12">
        <f t="shared" si="264"/>
        <v>0</v>
      </c>
      <c r="BS917" s="12">
        <f t="shared" si="265"/>
        <v>1</v>
      </c>
      <c r="BT917" s="12"/>
      <c r="CA917" s="108"/>
    </row>
    <row r="918" spans="1:79" x14ac:dyDescent="0.35">
      <c r="A918" s="102">
        <v>44249</v>
      </c>
      <c r="B918" s="11" t="s">
        <v>26</v>
      </c>
      <c r="C918" s="7">
        <v>13821</v>
      </c>
      <c r="D918" s="7" t="s">
        <v>30</v>
      </c>
      <c r="E918" s="7">
        <v>231115</v>
      </c>
      <c r="F918" s="7" t="s">
        <v>31</v>
      </c>
      <c r="G918" s="7">
        <v>231114</v>
      </c>
      <c r="H918" s="7">
        <v>1</v>
      </c>
      <c r="I918" s="7" t="str">
        <f t="shared" si="266"/>
        <v>Matches old PSSE info</v>
      </c>
      <c r="J918" s="7"/>
      <c r="K918" s="11"/>
      <c r="L918" s="7">
        <v>273</v>
      </c>
      <c r="M918" s="7">
        <v>348</v>
      </c>
      <c r="N918" s="7">
        <v>375</v>
      </c>
      <c r="O918" s="7">
        <v>315</v>
      </c>
      <c r="P918" s="7">
        <v>392</v>
      </c>
      <c r="Q918" s="7">
        <v>424</v>
      </c>
      <c r="R918" s="1"/>
      <c r="S918" s="5">
        <v>220</v>
      </c>
      <c r="T918" s="5">
        <v>277</v>
      </c>
      <c r="U918" s="5">
        <v>287</v>
      </c>
      <c r="V918" s="5">
        <v>239</v>
      </c>
      <c r="W918" s="5">
        <v>297</v>
      </c>
      <c r="X918" s="52">
        <v>310</v>
      </c>
      <c r="Y918" s="56">
        <f t="shared" si="267"/>
        <v>-53</v>
      </c>
      <c r="Z918" s="7">
        <f t="shared" si="268"/>
        <v>-71</v>
      </c>
      <c r="AA918" s="7">
        <f t="shared" si="269"/>
        <v>-88</v>
      </c>
      <c r="AB918" s="7">
        <f t="shared" si="270"/>
        <v>-76</v>
      </c>
      <c r="AC918" s="7">
        <f t="shared" si="271"/>
        <v>-95</v>
      </c>
      <c r="AD918" s="7">
        <f t="shared" si="272"/>
        <v>-114</v>
      </c>
      <c r="AI918" s="86" t="b">
        <f t="shared" si="273"/>
        <v>1</v>
      </c>
      <c r="AJ918" s="86" t="b">
        <f t="shared" si="274"/>
        <v>1</v>
      </c>
      <c r="AK918" s="86" t="b">
        <f t="shared" si="275"/>
        <v>0</v>
      </c>
      <c r="AM918" s="12" t="str">
        <f t="shared" si="238"/>
        <v>increase or decrease</v>
      </c>
      <c r="AN918" s="12" t="str">
        <f t="shared" si="239"/>
        <v>decrease</v>
      </c>
      <c r="AO918" s="12" t="str">
        <f t="shared" si="240"/>
        <v>increase or decrease</v>
      </c>
      <c r="AP918" s="12" t="str">
        <f t="shared" si="241"/>
        <v>decrease</v>
      </c>
      <c r="AQ918" s="12" t="str">
        <f t="shared" si="242"/>
        <v>increase or decrease</v>
      </c>
      <c r="AR918" s="12" t="str">
        <f t="shared" si="243"/>
        <v>decrease</v>
      </c>
      <c r="AS918" s="12" t="str">
        <f t="shared" si="244"/>
        <v>increase or decrease</v>
      </c>
      <c r="AT918" s="12" t="str">
        <f t="shared" si="245"/>
        <v>decrease</v>
      </c>
      <c r="AU918" s="12" t="str">
        <f t="shared" si="246"/>
        <v>increase or decrease</v>
      </c>
      <c r="AV918" s="12" t="str">
        <f t="shared" si="247"/>
        <v>decrease</v>
      </c>
      <c r="AW918" s="12" t="str">
        <f t="shared" si="248"/>
        <v>increase or decrease</v>
      </c>
      <c r="AX918" s="12" t="str">
        <f t="shared" si="249"/>
        <v>decrease</v>
      </c>
      <c r="AY918" s="103"/>
      <c r="AZ918" s="103" t="str">
        <f t="shared" si="250"/>
        <v xml:space="preserve"> </v>
      </c>
      <c r="BA918" s="103" t="str">
        <f t="shared" si="251"/>
        <v xml:space="preserve"> </v>
      </c>
      <c r="BB918" s="103" t="str">
        <f t="shared" si="252"/>
        <v>decrease</v>
      </c>
      <c r="BC918" s="12" t="str">
        <f t="shared" si="253"/>
        <v xml:space="preserve"> </v>
      </c>
      <c r="BD918" s="12" t="str">
        <f t="shared" si="254"/>
        <v>decrease</v>
      </c>
      <c r="BE918" s="12" t="str">
        <f t="shared" si="255"/>
        <v xml:space="preserve"> </v>
      </c>
      <c r="BH918" s="110">
        <f t="shared" si="256"/>
        <v>-0.19413919413919414</v>
      </c>
      <c r="BI918" s="110">
        <f t="shared" si="257"/>
        <v>-0.20402298850574713</v>
      </c>
      <c r="BJ918" s="110">
        <f t="shared" si="258"/>
        <v>-0.23466666666666666</v>
      </c>
      <c r="BK918" s="110">
        <f t="shared" si="259"/>
        <v>-0.24126984126984127</v>
      </c>
      <c r="BL918" s="110">
        <f t="shared" si="260"/>
        <v>-0.2423469387755102</v>
      </c>
      <c r="BM918" s="110">
        <f t="shared" si="261"/>
        <v>-0.26886792452830188</v>
      </c>
      <c r="BN918" s="103"/>
      <c r="BO918" s="130">
        <f t="shared" si="262"/>
        <v>-0.26886792452830188</v>
      </c>
      <c r="BP918" s="130" cm="1">
        <f t="array" ref="BP918">MIN(IF(BH918:BM918&lt;0, BH918:BM918))</f>
        <v>-0.26886792452830188</v>
      </c>
      <c r="BQ918" s="12">
        <f t="shared" si="263"/>
        <v>1</v>
      </c>
      <c r="BR918" s="12">
        <f t="shared" si="264"/>
        <v>0</v>
      </c>
      <c r="BS918" s="12">
        <f t="shared" si="265"/>
        <v>0</v>
      </c>
      <c r="BT918" s="12"/>
      <c r="CA918" s="108"/>
    </row>
    <row r="919" spans="1:79" x14ac:dyDescent="0.35">
      <c r="A919" s="102">
        <v>44201</v>
      </c>
      <c r="B919" s="11" t="s">
        <v>26</v>
      </c>
      <c r="C919" s="7">
        <v>13827</v>
      </c>
      <c r="D919" s="7" t="s">
        <v>295</v>
      </c>
      <c r="E919" s="7">
        <v>231104</v>
      </c>
      <c r="F919" s="7" t="s">
        <v>296</v>
      </c>
      <c r="G919" s="7">
        <v>231105</v>
      </c>
      <c r="H919" s="7">
        <v>1</v>
      </c>
      <c r="I919" s="7" t="str">
        <f t="shared" si="266"/>
        <v>Matches old PSSE info</v>
      </c>
      <c r="J919" s="7"/>
      <c r="K919" s="11"/>
      <c r="L919" s="7">
        <v>275</v>
      </c>
      <c r="M919" s="7">
        <v>350</v>
      </c>
      <c r="N919" s="7">
        <v>403</v>
      </c>
      <c r="O919" s="7">
        <v>317</v>
      </c>
      <c r="P919" s="7">
        <v>394</v>
      </c>
      <c r="Q919" s="7">
        <v>453</v>
      </c>
      <c r="R919" s="1"/>
      <c r="S919" s="5">
        <v>243</v>
      </c>
      <c r="T919" s="5">
        <v>321</v>
      </c>
      <c r="U919" s="5">
        <v>370</v>
      </c>
      <c r="V919" s="5">
        <v>292</v>
      </c>
      <c r="W919" s="5">
        <v>375</v>
      </c>
      <c r="X919" s="52">
        <v>422</v>
      </c>
      <c r="Y919" s="56">
        <f t="shared" si="267"/>
        <v>-32</v>
      </c>
      <c r="Z919" s="7">
        <f t="shared" si="268"/>
        <v>-29</v>
      </c>
      <c r="AA919" s="7">
        <f t="shared" si="269"/>
        <v>-33</v>
      </c>
      <c r="AB919" s="7">
        <f t="shared" si="270"/>
        <v>-25</v>
      </c>
      <c r="AC919" s="7">
        <f t="shared" si="271"/>
        <v>-19</v>
      </c>
      <c r="AD919" s="7">
        <f t="shared" si="272"/>
        <v>-31</v>
      </c>
      <c r="AI919" s="86" t="b">
        <f t="shared" si="273"/>
        <v>1</v>
      </c>
      <c r="AJ919" s="86" t="b">
        <f t="shared" si="274"/>
        <v>1</v>
      </c>
      <c r="AK919" s="86" t="b">
        <f t="shared" si="275"/>
        <v>0</v>
      </c>
      <c r="AM919" s="12" t="str">
        <f t="shared" si="238"/>
        <v>increase or decrease</v>
      </c>
      <c r="AN919" s="12" t="str">
        <f t="shared" si="239"/>
        <v>decrease</v>
      </c>
      <c r="AO919" s="12" t="str">
        <f t="shared" si="240"/>
        <v>increase or decrease</v>
      </c>
      <c r="AP919" s="12" t="str">
        <f t="shared" si="241"/>
        <v>decrease</v>
      </c>
      <c r="AQ919" s="12" t="str">
        <f t="shared" si="242"/>
        <v>increase or decrease</v>
      </c>
      <c r="AR919" s="12" t="str">
        <f t="shared" si="243"/>
        <v>decrease</v>
      </c>
      <c r="AS919" s="12" t="str">
        <f t="shared" si="244"/>
        <v>increase or decrease</v>
      </c>
      <c r="AT919" s="12" t="str">
        <f t="shared" si="245"/>
        <v>decrease</v>
      </c>
      <c r="AU919" s="12" t="str">
        <f t="shared" si="246"/>
        <v>increase or decrease</v>
      </c>
      <c r="AV919" s="12" t="str">
        <f t="shared" si="247"/>
        <v>decrease</v>
      </c>
      <c r="AW919" s="12" t="str">
        <f t="shared" si="248"/>
        <v>increase or decrease</v>
      </c>
      <c r="AX919" s="12" t="str">
        <f t="shared" si="249"/>
        <v>decrease</v>
      </c>
      <c r="AY919" s="103"/>
      <c r="AZ919" s="103" t="str">
        <f t="shared" si="250"/>
        <v xml:space="preserve"> </v>
      </c>
      <c r="BA919" s="103" t="str">
        <f t="shared" si="251"/>
        <v xml:space="preserve"> </v>
      </c>
      <c r="BB919" s="103" t="str">
        <f t="shared" si="252"/>
        <v>decrease</v>
      </c>
      <c r="BC919" s="12" t="str">
        <f t="shared" si="253"/>
        <v xml:space="preserve"> </v>
      </c>
      <c r="BD919" s="12" t="str">
        <f t="shared" si="254"/>
        <v>decrease</v>
      </c>
      <c r="BE919" s="12" t="str">
        <f t="shared" si="255"/>
        <v xml:space="preserve"> </v>
      </c>
      <c r="BH919" s="110">
        <f t="shared" si="256"/>
        <v>-0.11636363636363636</v>
      </c>
      <c r="BI919" s="110">
        <f t="shared" si="257"/>
        <v>-8.2857142857142851E-2</v>
      </c>
      <c r="BJ919" s="110">
        <f t="shared" si="258"/>
        <v>-8.1885856079404462E-2</v>
      </c>
      <c r="BK919" s="110">
        <f t="shared" si="259"/>
        <v>-7.8864353312302835E-2</v>
      </c>
      <c r="BL919" s="110">
        <f t="shared" si="260"/>
        <v>-4.8223350253807105E-2</v>
      </c>
      <c r="BM919" s="110">
        <f t="shared" si="261"/>
        <v>-6.8432671081677707E-2</v>
      </c>
      <c r="BN919" s="103"/>
      <c r="BO919" s="130">
        <f t="shared" si="262"/>
        <v>-0.11636363636363636</v>
      </c>
      <c r="BP919" s="130" cm="1">
        <f t="array" ref="BP919">MIN(IF(BH919:BM919&lt;0, BH919:BM919))</f>
        <v>-0.11636363636363636</v>
      </c>
      <c r="BQ919" s="12">
        <f t="shared" si="263"/>
        <v>0</v>
      </c>
      <c r="BR919" s="12">
        <f t="shared" si="264"/>
        <v>1</v>
      </c>
      <c r="BS919" s="12">
        <f t="shared" si="265"/>
        <v>0</v>
      </c>
      <c r="BT919" s="12"/>
      <c r="CA919" s="108"/>
    </row>
    <row r="920" spans="1:79" x14ac:dyDescent="0.35">
      <c r="A920" s="99">
        <v>44148</v>
      </c>
      <c r="B920" s="84" t="s">
        <v>26</v>
      </c>
      <c r="C920" s="7">
        <v>13828</v>
      </c>
      <c r="D920" s="7" t="s">
        <v>31</v>
      </c>
      <c r="E920" s="7">
        <v>231114</v>
      </c>
      <c r="F920" s="7" t="s">
        <v>157</v>
      </c>
      <c r="G920" s="7">
        <v>231113</v>
      </c>
      <c r="H920" s="7">
        <v>1</v>
      </c>
      <c r="I920" s="7" t="str">
        <f t="shared" si="266"/>
        <v>Matches old PSSE info</v>
      </c>
      <c r="J920" s="7"/>
      <c r="K920" s="11"/>
      <c r="L920" s="7">
        <v>390</v>
      </c>
      <c r="M920" s="7">
        <v>478</v>
      </c>
      <c r="N920" s="7">
        <v>549</v>
      </c>
      <c r="O920" s="7">
        <v>390</v>
      </c>
      <c r="P920" s="7">
        <v>478</v>
      </c>
      <c r="Q920" s="7">
        <v>549</v>
      </c>
      <c r="R920" s="1"/>
      <c r="S920" s="5">
        <v>280</v>
      </c>
      <c r="T920" s="5">
        <v>348</v>
      </c>
      <c r="U920" s="5">
        <v>400</v>
      </c>
      <c r="V920" s="5">
        <v>318</v>
      </c>
      <c r="W920" s="5">
        <v>389</v>
      </c>
      <c r="X920" s="52">
        <v>447</v>
      </c>
      <c r="Y920" s="56">
        <f t="shared" si="267"/>
        <v>-110</v>
      </c>
      <c r="Z920" s="7">
        <f t="shared" si="268"/>
        <v>-130</v>
      </c>
      <c r="AA920" s="7">
        <f t="shared" si="269"/>
        <v>-149</v>
      </c>
      <c r="AB920" s="7">
        <f t="shared" si="270"/>
        <v>-72</v>
      </c>
      <c r="AC920" s="7">
        <f t="shared" si="271"/>
        <v>-89</v>
      </c>
      <c r="AD920" s="7">
        <f t="shared" si="272"/>
        <v>-102</v>
      </c>
      <c r="AI920" s="86" t="b">
        <f t="shared" si="273"/>
        <v>1</v>
      </c>
      <c r="AJ920" s="86" t="b">
        <f t="shared" si="274"/>
        <v>1</v>
      </c>
      <c r="AK920" s="86" t="b">
        <f t="shared" si="275"/>
        <v>0</v>
      </c>
      <c r="AM920" s="12" t="str">
        <f t="shared" si="238"/>
        <v>increase or decrease</v>
      </c>
      <c r="AN920" s="12" t="str">
        <f t="shared" si="239"/>
        <v>decrease</v>
      </c>
      <c r="AO920" s="12" t="str">
        <f t="shared" si="240"/>
        <v>increase or decrease</v>
      </c>
      <c r="AP920" s="12" t="str">
        <f t="shared" si="241"/>
        <v>decrease</v>
      </c>
      <c r="AQ920" s="12" t="str">
        <f t="shared" si="242"/>
        <v>increase or decrease</v>
      </c>
      <c r="AR920" s="12" t="str">
        <f t="shared" si="243"/>
        <v>decrease</v>
      </c>
      <c r="AS920" s="12" t="str">
        <f t="shared" si="244"/>
        <v>increase or decrease</v>
      </c>
      <c r="AT920" s="12" t="str">
        <f t="shared" si="245"/>
        <v>decrease</v>
      </c>
      <c r="AU920" s="12" t="str">
        <f t="shared" si="246"/>
        <v>increase or decrease</v>
      </c>
      <c r="AV920" s="12" t="str">
        <f t="shared" si="247"/>
        <v>decrease</v>
      </c>
      <c r="AW920" s="12" t="str">
        <f t="shared" si="248"/>
        <v>increase or decrease</v>
      </c>
      <c r="AX920" s="12" t="str">
        <f t="shared" si="249"/>
        <v>decrease</v>
      </c>
      <c r="AY920" s="103"/>
      <c r="AZ920" s="103" t="str">
        <f t="shared" si="250"/>
        <v xml:space="preserve"> </v>
      </c>
      <c r="BA920" s="103" t="str">
        <f t="shared" si="251"/>
        <v xml:space="preserve"> </v>
      </c>
      <c r="BB920" s="103" t="str">
        <f t="shared" si="252"/>
        <v>decrease</v>
      </c>
      <c r="BC920" s="12" t="str">
        <f t="shared" si="253"/>
        <v xml:space="preserve"> </v>
      </c>
      <c r="BD920" s="12" t="str">
        <f t="shared" si="254"/>
        <v>decrease</v>
      </c>
      <c r="BE920" s="12" t="str">
        <f t="shared" si="255"/>
        <v xml:space="preserve"> </v>
      </c>
      <c r="BH920" s="110">
        <f t="shared" si="256"/>
        <v>-0.28205128205128205</v>
      </c>
      <c r="BI920" s="110">
        <f t="shared" si="257"/>
        <v>-0.27196652719665271</v>
      </c>
      <c r="BJ920" s="110">
        <f t="shared" si="258"/>
        <v>-0.27140255009107467</v>
      </c>
      <c r="BK920" s="110">
        <f t="shared" si="259"/>
        <v>-0.18461538461538463</v>
      </c>
      <c r="BL920" s="110">
        <f t="shared" si="260"/>
        <v>-0.18619246861924685</v>
      </c>
      <c r="BM920" s="110">
        <f t="shared" si="261"/>
        <v>-0.18579234972677597</v>
      </c>
      <c r="BN920" s="103"/>
      <c r="BO920" s="130">
        <f t="shared" si="262"/>
        <v>-0.28205128205128205</v>
      </c>
      <c r="BP920" s="130" cm="1">
        <f t="array" ref="BP920">MIN(IF(BH920:BM920&lt;0, BH920:BM920))</f>
        <v>-0.28205128205128205</v>
      </c>
      <c r="BQ920" s="12">
        <f t="shared" si="263"/>
        <v>1</v>
      </c>
      <c r="BR920" s="12">
        <f t="shared" si="264"/>
        <v>0</v>
      </c>
      <c r="BS920" s="12">
        <f t="shared" si="265"/>
        <v>0</v>
      </c>
      <c r="BT920" s="12"/>
      <c r="CA920" s="108"/>
    </row>
    <row r="921" spans="1:79" x14ac:dyDescent="0.35">
      <c r="A921" s="102">
        <v>44201</v>
      </c>
      <c r="B921" s="11" t="s">
        <v>26</v>
      </c>
      <c r="C921" s="7">
        <v>13829</v>
      </c>
      <c r="D921" s="7" t="s">
        <v>157</v>
      </c>
      <c r="E921" s="7">
        <v>231113</v>
      </c>
      <c r="F921" s="7" t="s">
        <v>295</v>
      </c>
      <c r="G921" s="7">
        <v>231104</v>
      </c>
      <c r="H921" s="7">
        <v>1</v>
      </c>
      <c r="I921" s="7" t="str">
        <f t="shared" si="266"/>
        <v>Matches old PSSE info</v>
      </c>
      <c r="J921" s="7"/>
      <c r="K921" s="11"/>
      <c r="L921" s="7">
        <v>275</v>
      </c>
      <c r="M921" s="7">
        <v>350</v>
      </c>
      <c r="N921" s="7">
        <v>403</v>
      </c>
      <c r="O921" s="7">
        <v>317</v>
      </c>
      <c r="P921" s="7">
        <v>394</v>
      </c>
      <c r="Q921" s="7">
        <v>453</v>
      </c>
      <c r="R921" s="1"/>
      <c r="S921" s="5">
        <v>272</v>
      </c>
      <c r="T921" s="5">
        <v>347</v>
      </c>
      <c r="U921" s="5">
        <v>373</v>
      </c>
      <c r="V921" s="5">
        <v>314</v>
      </c>
      <c r="W921" s="5">
        <v>389</v>
      </c>
      <c r="X921" s="52">
        <v>422</v>
      </c>
      <c r="Y921" s="56">
        <f t="shared" si="267"/>
        <v>-3</v>
      </c>
      <c r="Z921" s="7">
        <f t="shared" si="268"/>
        <v>-3</v>
      </c>
      <c r="AA921" s="7">
        <f t="shared" si="269"/>
        <v>-30</v>
      </c>
      <c r="AB921" s="7">
        <f t="shared" si="270"/>
        <v>-3</v>
      </c>
      <c r="AC921" s="7">
        <f t="shared" si="271"/>
        <v>-5</v>
      </c>
      <c r="AD921" s="7">
        <f t="shared" si="272"/>
        <v>-31</v>
      </c>
      <c r="AI921" s="86" t="b">
        <f t="shared" si="273"/>
        <v>1</v>
      </c>
      <c r="AJ921" s="86" t="b">
        <f t="shared" si="274"/>
        <v>1</v>
      </c>
      <c r="AK921" s="86" t="b">
        <f t="shared" si="275"/>
        <v>0</v>
      </c>
      <c r="AM921" s="12" t="str">
        <f t="shared" si="238"/>
        <v>increase or decrease</v>
      </c>
      <c r="AN921" s="12" t="str">
        <f t="shared" si="239"/>
        <v>decrease</v>
      </c>
      <c r="AO921" s="12" t="str">
        <f t="shared" si="240"/>
        <v>increase or decrease</v>
      </c>
      <c r="AP921" s="12" t="str">
        <f t="shared" si="241"/>
        <v>decrease</v>
      </c>
      <c r="AQ921" s="12" t="str">
        <f t="shared" si="242"/>
        <v>increase or decrease</v>
      </c>
      <c r="AR921" s="12" t="str">
        <f t="shared" si="243"/>
        <v>decrease</v>
      </c>
      <c r="AS921" s="12" t="str">
        <f t="shared" si="244"/>
        <v>increase or decrease</v>
      </c>
      <c r="AT921" s="12" t="str">
        <f t="shared" si="245"/>
        <v>decrease</v>
      </c>
      <c r="AU921" s="12" t="str">
        <f t="shared" si="246"/>
        <v>increase or decrease</v>
      </c>
      <c r="AV921" s="12" t="str">
        <f t="shared" si="247"/>
        <v>decrease</v>
      </c>
      <c r="AW921" s="12" t="str">
        <f t="shared" si="248"/>
        <v>increase or decrease</v>
      </c>
      <c r="AX921" s="12" t="str">
        <f t="shared" si="249"/>
        <v>decrease</v>
      </c>
      <c r="AY921" s="103"/>
      <c r="AZ921" s="103" t="str">
        <f t="shared" si="250"/>
        <v xml:space="preserve"> </v>
      </c>
      <c r="BA921" s="103" t="str">
        <f t="shared" si="251"/>
        <v xml:space="preserve"> </v>
      </c>
      <c r="BB921" s="103" t="str">
        <f t="shared" si="252"/>
        <v>decrease</v>
      </c>
      <c r="BC921" s="12" t="str">
        <f t="shared" si="253"/>
        <v xml:space="preserve"> </v>
      </c>
      <c r="BD921" s="12" t="str">
        <f t="shared" si="254"/>
        <v>decrease</v>
      </c>
      <c r="BE921" s="12" t="str">
        <f t="shared" si="255"/>
        <v xml:space="preserve"> </v>
      </c>
      <c r="BH921" s="110">
        <f t="shared" si="256"/>
        <v>-1.090909090909091E-2</v>
      </c>
      <c r="BI921" s="110">
        <f t="shared" si="257"/>
        <v>-8.5714285714285719E-3</v>
      </c>
      <c r="BJ921" s="110">
        <f t="shared" si="258"/>
        <v>-7.4441687344913146E-2</v>
      </c>
      <c r="BK921" s="110">
        <f t="shared" si="259"/>
        <v>-9.4637223974763408E-3</v>
      </c>
      <c r="BL921" s="110">
        <f t="shared" si="260"/>
        <v>-1.2690355329949238E-2</v>
      </c>
      <c r="BM921" s="110">
        <f t="shared" si="261"/>
        <v>-6.8432671081677707E-2</v>
      </c>
      <c r="BN921" s="103"/>
      <c r="BO921" s="130">
        <f t="shared" si="262"/>
        <v>-7.4441687344913146E-2</v>
      </c>
      <c r="BP921" s="130" cm="1">
        <f t="array" ref="BP921">MIN(IF(BH921:BM921&lt;0, BH921:BM921))</f>
        <v>-7.4441687344913146E-2</v>
      </c>
      <c r="BQ921" s="12">
        <f t="shared" si="263"/>
        <v>0</v>
      </c>
      <c r="BR921" s="12">
        <f t="shared" si="264"/>
        <v>0</v>
      </c>
      <c r="BS921" s="12">
        <f t="shared" si="265"/>
        <v>1</v>
      </c>
      <c r="BT921" s="12"/>
      <c r="CA921" s="108"/>
    </row>
    <row r="922" spans="1:79" x14ac:dyDescent="0.35">
      <c r="A922" s="99">
        <v>44148</v>
      </c>
      <c r="B922" s="84" t="s">
        <v>26</v>
      </c>
      <c r="C922" s="7">
        <v>13832</v>
      </c>
      <c r="D922" s="7" t="s">
        <v>160</v>
      </c>
      <c r="E922" s="7">
        <v>232108</v>
      </c>
      <c r="F922" s="7" t="s">
        <v>195</v>
      </c>
      <c r="G922" s="7">
        <v>232109</v>
      </c>
      <c r="H922" s="7">
        <v>1</v>
      </c>
      <c r="I922" s="7" t="str">
        <f t="shared" si="266"/>
        <v>Matches old PSSE info</v>
      </c>
      <c r="J922" s="7"/>
      <c r="K922" s="11"/>
      <c r="L922" s="7">
        <v>221</v>
      </c>
      <c r="M922" s="7">
        <v>296</v>
      </c>
      <c r="N922" s="7">
        <v>340</v>
      </c>
      <c r="O922" s="7">
        <v>272</v>
      </c>
      <c r="P922" s="7">
        <v>350</v>
      </c>
      <c r="Q922" s="7">
        <v>403</v>
      </c>
      <c r="R922" s="1"/>
      <c r="S922" s="96">
        <v>272</v>
      </c>
      <c r="T922" s="96">
        <v>347</v>
      </c>
      <c r="U922" s="96">
        <v>373</v>
      </c>
      <c r="V922" s="96">
        <v>314</v>
      </c>
      <c r="W922" s="96">
        <v>389</v>
      </c>
      <c r="X922" s="98">
        <v>422</v>
      </c>
      <c r="Y922" s="56">
        <f t="shared" si="267"/>
        <v>51</v>
      </c>
      <c r="Z922" s="7">
        <f t="shared" si="268"/>
        <v>51</v>
      </c>
      <c r="AA922" s="7">
        <f t="shared" si="269"/>
        <v>33</v>
      </c>
      <c r="AB922" s="7">
        <f t="shared" si="270"/>
        <v>42</v>
      </c>
      <c r="AC922" s="7">
        <f t="shared" si="271"/>
        <v>39</v>
      </c>
      <c r="AD922" s="7">
        <f t="shared" si="272"/>
        <v>19</v>
      </c>
      <c r="AI922" s="86" t="b">
        <f t="shared" si="273"/>
        <v>1</v>
      </c>
      <c r="AJ922" s="86" t="b">
        <f t="shared" si="274"/>
        <v>1</v>
      </c>
      <c r="AK922" s="86" t="b">
        <f t="shared" si="275"/>
        <v>0</v>
      </c>
      <c r="AM922" s="12" t="str">
        <f t="shared" si="238"/>
        <v>increase or decrease</v>
      </c>
      <c r="AN922" s="12" t="str">
        <f t="shared" si="239"/>
        <v>increase</v>
      </c>
      <c r="AO922" s="12" t="str">
        <f t="shared" si="240"/>
        <v>increase or decrease</v>
      </c>
      <c r="AP922" s="12" t="str">
        <f t="shared" si="241"/>
        <v>increase</v>
      </c>
      <c r="AQ922" s="12" t="str">
        <f t="shared" si="242"/>
        <v>increase or decrease</v>
      </c>
      <c r="AR922" s="12" t="str">
        <f t="shared" si="243"/>
        <v>increase</v>
      </c>
      <c r="AS922" s="12" t="str">
        <f t="shared" si="244"/>
        <v>increase or decrease</v>
      </c>
      <c r="AT922" s="12" t="str">
        <f t="shared" si="245"/>
        <v>increase</v>
      </c>
      <c r="AU922" s="12" t="str">
        <f t="shared" si="246"/>
        <v>increase or decrease</v>
      </c>
      <c r="AV922" s="12" t="str">
        <f t="shared" si="247"/>
        <v>increase</v>
      </c>
      <c r="AW922" s="12" t="str">
        <f t="shared" si="248"/>
        <v>increase or decrease</v>
      </c>
      <c r="AX922" s="12" t="str">
        <f t="shared" si="249"/>
        <v>increase</v>
      </c>
      <c r="AY922" s="103"/>
      <c r="AZ922" s="103" t="str">
        <f t="shared" si="250"/>
        <v xml:space="preserve"> </v>
      </c>
      <c r="BA922" s="103" t="str">
        <f t="shared" si="251"/>
        <v>increase</v>
      </c>
      <c r="BB922" s="103" t="str">
        <f t="shared" si="252"/>
        <v xml:space="preserve"> </v>
      </c>
      <c r="BC922" s="12" t="str">
        <f t="shared" si="253"/>
        <v>increase</v>
      </c>
      <c r="BD922" s="12" t="str">
        <f t="shared" si="254"/>
        <v xml:space="preserve"> </v>
      </c>
      <c r="BE922" s="12" t="str">
        <f t="shared" si="255"/>
        <v xml:space="preserve"> </v>
      </c>
      <c r="BH922" s="110">
        <f t="shared" si="256"/>
        <v>0.23076923076923078</v>
      </c>
      <c r="BI922" s="110">
        <f t="shared" si="257"/>
        <v>0.17229729729729729</v>
      </c>
      <c r="BJ922" s="110">
        <f t="shared" si="258"/>
        <v>9.7058823529411767E-2</v>
      </c>
      <c r="BK922" s="110">
        <f t="shared" si="259"/>
        <v>0.15441176470588236</v>
      </c>
      <c r="BL922" s="110">
        <f t="shared" si="260"/>
        <v>0.11142857142857143</v>
      </c>
      <c r="BM922" s="110">
        <f t="shared" si="261"/>
        <v>4.7146401985111663E-2</v>
      </c>
      <c r="BN922" s="103"/>
      <c r="BO922" s="130">
        <f t="shared" si="262"/>
        <v>0.23076923076923078</v>
      </c>
      <c r="BP922" s="130" cm="1">
        <f t="array" ref="BP922">MIN(IF(BH922:BM922&lt;0, BH922:BM922))</f>
        <v>0</v>
      </c>
      <c r="BQ922" s="12">
        <f t="shared" si="263"/>
        <v>0</v>
      </c>
      <c r="BR922" s="12">
        <f t="shared" si="264"/>
        <v>0</v>
      </c>
      <c r="BS922" s="12">
        <f t="shared" si="265"/>
        <v>0</v>
      </c>
      <c r="BT922" s="12"/>
      <c r="CA922" s="108"/>
    </row>
    <row r="923" spans="1:79" x14ac:dyDescent="0.35">
      <c r="A923" s="102">
        <v>44249</v>
      </c>
      <c r="B923" s="11" t="s">
        <v>26</v>
      </c>
      <c r="C923" s="7">
        <v>13833</v>
      </c>
      <c r="D923" s="7" t="s">
        <v>262</v>
      </c>
      <c r="E923" s="7">
        <v>232100</v>
      </c>
      <c r="F923" s="7" t="s">
        <v>427</v>
      </c>
      <c r="G923" s="7">
        <v>232107</v>
      </c>
      <c r="H923" s="7">
        <v>1</v>
      </c>
      <c r="I923" s="104" t="str">
        <f t="shared" si="266"/>
        <v>Does not match old PSSE info</v>
      </c>
      <c r="J923" s="7"/>
      <c r="K923" s="11"/>
      <c r="L923" s="7">
        <v>280</v>
      </c>
      <c r="M923" s="7">
        <v>348</v>
      </c>
      <c r="N923" s="7">
        <v>400</v>
      </c>
      <c r="O923" s="7">
        <v>318</v>
      </c>
      <c r="P923" s="7">
        <v>389</v>
      </c>
      <c r="Q923" s="7">
        <v>447</v>
      </c>
      <c r="R923" s="1"/>
      <c r="S923" s="7">
        <v>280</v>
      </c>
      <c r="T923" s="7">
        <v>348</v>
      </c>
      <c r="U923" s="7">
        <v>400</v>
      </c>
      <c r="V923" s="7">
        <v>318</v>
      </c>
      <c r="W923" s="7">
        <v>389</v>
      </c>
      <c r="X923" s="49">
        <v>447</v>
      </c>
      <c r="Y923" s="56">
        <f t="shared" si="267"/>
        <v>0</v>
      </c>
      <c r="Z923" s="7">
        <f t="shared" si="268"/>
        <v>0</v>
      </c>
      <c r="AA923" s="7">
        <f t="shared" si="269"/>
        <v>0</v>
      </c>
      <c r="AB923" s="7">
        <f t="shared" si="270"/>
        <v>0</v>
      </c>
      <c r="AC923" s="7">
        <f t="shared" si="271"/>
        <v>0</v>
      </c>
      <c r="AD923" s="7">
        <f t="shared" si="272"/>
        <v>0</v>
      </c>
      <c r="AI923" s="86" t="b">
        <f t="shared" si="273"/>
        <v>1</v>
      </c>
      <c r="AJ923" s="86" t="b">
        <f t="shared" si="274"/>
        <v>1</v>
      </c>
      <c r="AK923" s="86" t="b">
        <f t="shared" si="275"/>
        <v>0</v>
      </c>
      <c r="AM923" s="12" t="str">
        <f t="shared" si="238"/>
        <v>no change</v>
      </c>
      <c r="AN923" s="12" t="str">
        <f t="shared" si="239"/>
        <v>blank</v>
      </c>
      <c r="AO923" s="12" t="str">
        <f t="shared" si="240"/>
        <v>no change</v>
      </c>
      <c r="AP923" s="12" t="str">
        <f t="shared" si="241"/>
        <v>blank</v>
      </c>
      <c r="AQ923" s="12" t="str">
        <f t="shared" si="242"/>
        <v>no change</v>
      </c>
      <c r="AR923" s="12" t="str">
        <f t="shared" si="243"/>
        <v>blank</v>
      </c>
      <c r="AS923" s="12" t="str">
        <f t="shared" si="244"/>
        <v>no change</v>
      </c>
      <c r="AT923" s="12" t="str">
        <f t="shared" si="245"/>
        <v>blank</v>
      </c>
      <c r="AU923" s="12" t="str">
        <f t="shared" si="246"/>
        <v>no change</v>
      </c>
      <c r="AV923" s="12" t="str">
        <f t="shared" si="247"/>
        <v>blank</v>
      </c>
      <c r="AW923" s="12" t="str">
        <f t="shared" si="248"/>
        <v>no change</v>
      </c>
      <c r="AX923" s="12" t="str">
        <f t="shared" si="249"/>
        <v>blank</v>
      </c>
      <c r="AY923" s="103"/>
      <c r="AZ923" s="103" t="str">
        <f t="shared" si="250"/>
        <v>no change</v>
      </c>
      <c r="BA923" s="103" t="str">
        <f t="shared" si="251"/>
        <v xml:space="preserve"> </v>
      </c>
      <c r="BB923" s="103" t="str">
        <f t="shared" si="252"/>
        <v xml:space="preserve"> </v>
      </c>
      <c r="BC923" s="12" t="str">
        <f t="shared" si="253"/>
        <v xml:space="preserve"> </v>
      </c>
      <c r="BD923" s="12" t="str">
        <f t="shared" si="254"/>
        <v xml:space="preserve"> </v>
      </c>
      <c r="BE923" s="12" t="str">
        <f t="shared" si="255"/>
        <v xml:space="preserve"> </v>
      </c>
      <c r="BH923" s="110">
        <f t="shared" si="256"/>
        <v>0</v>
      </c>
      <c r="BI923" s="110">
        <f t="shared" si="257"/>
        <v>0</v>
      </c>
      <c r="BJ923" s="110">
        <f t="shared" si="258"/>
        <v>0</v>
      </c>
      <c r="BK923" s="110">
        <f t="shared" si="259"/>
        <v>0</v>
      </c>
      <c r="BL923" s="110">
        <f t="shared" si="260"/>
        <v>0</v>
      </c>
      <c r="BM923" s="110">
        <f t="shared" si="261"/>
        <v>0</v>
      </c>
      <c r="BN923" s="103"/>
      <c r="BO923" s="130">
        <f t="shared" si="262"/>
        <v>0</v>
      </c>
      <c r="BP923" s="130" cm="1">
        <f t="array" ref="BP923">MIN(IF(BH923:BM923&lt;0, BH923:BM923))</f>
        <v>0</v>
      </c>
      <c r="BQ923" s="12">
        <f t="shared" si="263"/>
        <v>0</v>
      </c>
      <c r="BR923" s="12">
        <f t="shared" si="264"/>
        <v>0</v>
      </c>
      <c r="BS923" s="12">
        <f t="shared" si="265"/>
        <v>0</v>
      </c>
      <c r="BT923" s="12"/>
      <c r="CA923" s="108"/>
    </row>
    <row r="924" spans="1:79" x14ac:dyDescent="0.35">
      <c r="A924" s="102">
        <v>44201</v>
      </c>
      <c r="B924" s="11" t="s">
        <v>26</v>
      </c>
      <c r="C924" s="7">
        <v>13841</v>
      </c>
      <c r="D924" s="7" t="s">
        <v>299</v>
      </c>
      <c r="E924" s="7">
        <v>231129</v>
      </c>
      <c r="F924" s="7" t="s">
        <v>300</v>
      </c>
      <c r="G924" s="7">
        <v>231128</v>
      </c>
      <c r="H924" s="7">
        <v>1</v>
      </c>
      <c r="I924" s="7" t="str">
        <f t="shared" si="266"/>
        <v>Matches old PSSE info</v>
      </c>
      <c r="J924" s="7"/>
      <c r="K924" s="11"/>
      <c r="L924" s="7">
        <v>273</v>
      </c>
      <c r="M924" s="7">
        <v>348</v>
      </c>
      <c r="N924" s="7">
        <v>400</v>
      </c>
      <c r="O924" s="7">
        <v>315</v>
      </c>
      <c r="P924" s="7">
        <v>389</v>
      </c>
      <c r="Q924" s="7">
        <v>447</v>
      </c>
      <c r="R924" s="1"/>
      <c r="S924" s="5">
        <v>272</v>
      </c>
      <c r="T924" s="5">
        <v>331</v>
      </c>
      <c r="U924" s="5">
        <v>347</v>
      </c>
      <c r="V924" s="5">
        <v>314</v>
      </c>
      <c r="W924" s="5">
        <v>331</v>
      </c>
      <c r="X924" s="52">
        <v>347</v>
      </c>
      <c r="Y924" s="56">
        <f t="shared" si="267"/>
        <v>-1</v>
      </c>
      <c r="Z924" s="7">
        <f t="shared" si="268"/>
        <v>-17</v>
      </c>
      <c r="AA924" s="7">
        <f t="shared" si="269"/>
        <v>-53</v>
      </c>
      <c r="AB924" s="7">
        <f t="shared" si="270"/>
        <v>-1</v>
      </c>
      <c r="AC924" s="7">
        <f t="shared" si="271"/>
        <v>-58</v>
      </c>
      <c r="AD924" s="7">
        <f t="shared" si="272"/>
        <v>-100</v>
      </c>
      <c r="AI924" s="86" t="b">
        <f t="shared" si="273"/>
        <v>1</v>
      </c>
      <c r="AJ924" s="86" t="b">
        <f t="shared" si="274"/>
        <v>1</v>
      </c>
      <c r="AK924" s="86" t="b">
        <f t="shared" si="275"/>
        <v>0</v>
      </c>
      <c r="AM924" s="12" t="str">
        <f t="shared" si="238"/>
        <v>increase or decrease</v>
      </c>
      <c r="AN924" s="12" t="str">
        <f t="shared" si="239"/>
        <v>decrease</v>
      </c>
      <c r="AO924" s="12" t="str">
        <f t="shared" si="240"/>
        <v>increase or decrease</v>
      </c>
      <c r="AP924" s="12" t="str">
        <f t="shared" si="241"/>
        <v>decrease</v>
      </c>
      <c r="AQ924" s="12" t="str">
        <f t="shared" si="242"/>
        <v>increase or decrease</v>
      </c>
      <c r="AR924" s="12" t="str">
        <f t="shared" si="243"/>
        <v>decrease</v>
      </c>
      <c r="AS924" s="12" t="str">
        <f t="shared" si="244"/>
        <v>increase or decrease</v>
      </c>
      <c r="AT924" s="12" t="str">
        <f t="shared" si="245"/>
        <v>decrease</v>
      </c>
      <c r="AU924" s="12" t="str">
        <f t="shared" si="246"/>
        <v>increase or decrease</v>
      </c>
      <c r="AV924" s="12" t="str">
        <f t="shared" si="247"/>
        <v>decrease</v>
      </c>
      <c r="AW924" s="12" t="str">
        <f t="shared" si="248"/>
        <v>increase or decrease</v>
      </c>
      <c r="AX924" s="12" t="str">
        <f t="shared" si="249"/>
        <v>decrease</v>
      </c>
      <c r="AY924" s="103"/>
      <c r="AZ924" s="103" t="str">
        <f t="shared" si="250"/>
        <v xml:space="preserve"> </v>
      </c>
      <c r="BA924" s="103" t="str">
        <f t="shared" si="251"/>
        <v xml:space="preserve"> </v>
      </c>
      <c r="BB924" s="103" t="str">
        <f t="shared" si="252"/>
        <v>decrease</v>
      </c>
      <c r="BC924" s="12" t="str">
        <f t="shared" si="253"/>
        <v xml:space="preserve"> </v>
      </c>
      <c r="BD924" s="12" t="str">
        <f t="shared" si="254"/>
        <v>decrease</v>
      </c>
      <c r="BE924" s="12" t="str">
        <f t="shared" si="255"/>
        <v xml:space="preserve"> </v>
      </c>
      <c r="BH924" s="110">
        <f t="shared" si="256"/>
        <v>-3.663003663003663E-3</v>
      </c>
      <c r="BI924" s="110">
        <f t="shared" si="257"/>
        <v>-4.8850574712643681E-2</v>
      </c>
      <c r="BJ924" s="110">
        <f t="shared" si="258"/>
        <v>-0.13250000000000001</v>
      </c>
      <c r="BK924" s="110">
        <f t="shared" si="259"/>
        <v>-3.1746031746031746E-3</v>
      </c>
      <c r="BL924" s="110">
        <f t="shared" si="260"/>
        <v>-0.14910025706940874</v>
      </c>
      <c r="BM924" s="110">
        <f t="shared" si="261"/>
        <v>-0.22371364653243847</v>
      </c>
      <c r="BN924" s="103"/>
      <c r="BO924" s="130">
        <f t="shared" si="262"/>
        <v>-0.22371364653243847</v>
      </c>
      <c r="BP924" s="130" cm="1">
        <f t="array" ref="BP924">MIN(IF(BH924:BM924&lt;0, BH924:BM924))</f>
        <v>-0.22371364653243847</v>
      </c>
      <c r="BQ924" s="12">
        <f t="shared" si="263"/>
        <v>1</v>
      </c>
      <c r="BR924" s="12">
        <f t="shared" si="264"/>
        <v>0</v>
      </c>
      <c r="BS924" s="12">
        <f t="shared" si="265"/>
        <v>0</v>
      </c>
      <c r="BT924" s="12"/>
      <c r="CA924" s="108"/>
    </row>
    <row r="925" spans="1:79" x14ac:dyDescent="0.35">
      <c r="A925" s="102">
        <v>44224</v>
      </c>
      <c r="B925" s="11" t="s">
        <v>26</v>
      </c>
      <c r="C925" s="7">
        <v>13842</v>
      </c>
      <c r="D925" s="7" t="s">
        <v>484</v>
      </c>
      <c r="E925" s="7">
        <v>232104</v>
      </c>
      <c r="F925" s="7" t="s">
        <v>429</v>
      </c>
      <c r="G925" s="7">
        <v>938810</v>
      </c>
      <c r="H925" s="7">
        <v>1</v>
      </c>
      <c r="I925" s="7" t="str">
        <f t="shared" si="266"/>
        <v>Matches old PSSE info</v>
      </c>
      <c r="J925" s="7"/>
      <c r="K925" s="11"/>
      <c r="L925" s="7">
        <v>273</v>
      </c>
      <c r="M925" s="7">
        <v>348</v>
      </c>
      <c r="N925" s="7">
        <v>400</v>
      </c>
      <c r="O925" s="7">
        <v>314</v>
      </c>
      <c r="P925" s="7">
        <v>386</v>
      </c>
      <c r="Q925" s="7">
        <v>444</v>
      </c>
      <c r="R925" s="1"/>
      <c r="S925" s="7">
        <v>273</v>
      </c>
      <c r="T925" s="5">
        <v>347</v>
      </c>
      <c r="U925" s="5">
        <v>375</v>
      </c>
      <c r="V925" s="96">
        <v>315</v>
      </c>
      <c r="W925" s="96">
        <v>389</v>
      </c>
      <c r="X925" s="52">
        <v>424</v>
      </c>
      <c r="Y925" s="56">
        <f t="shared" si="267"/>
        <v>0</v>
      </c>
      <c r="Z925" s="7">
        <f t="shared" si="268"/>
        <v>-1</v>
      </c>
      <c r="AA925" s="7">
        <f t="shared" si="269"/>
        <v>-25</v>
      </c>
      <c r="AB925" s="7">
        <f t="shared" si="270"/>
        <v>1</v>
      </c>
      <c r="AC925" s="7">
        <f t="shared" si="271"/>
        <v>3</v>
      </c>
      <c r="AD925" s="7">
        <f t="shared" si="272"/>
        <v>-20</v>
      </c>
      <c r="AI925" s="86" t="b">
        <f t="shared" si="273"/>
        <v>1</v>
      </c>
      <c r="AJ925" s="86" t="b">
        <f t="shared" si="274"/>
        <v>1</v>
      </c>
      <c r="AK925" s="86" t="b">
        <f t="shared" si="275"/>
        <v>0</v>
      </c>
      <c r="AM925" s="12" t="str">
        <f t="shared" si="238"/>
        <v>no change</v>
      </c>
      <c r="AN925" s="12" t="str">
        <f t="shared" si="239"/>
        <v>blank</v>
      </c>
      <c r="AO925" s="12" t="str">
        <f t="shared" si="240"/>
        <v>increase or decrease</v>
      </c>
      <c r="AP925" s="12" t="str">
        <f t="shared" si="241"/>
        <v>decrease</v>
      </c>
      <c r="AQ925" s="12" t="str">
        <f t="shared" si="242"/>
        <v>increase or decrease</v>
      </c>
      <c r="AR925" s="12" t="str">
        <f t="shared" si="243"/>
        <v>decrease</v>
      </c>
      <c r="AS925" s="12" t="str">
        <f t="shared" si="244"/>
        <v>increase or decrease</v>
      </c>
      <c r="AT925" s="12" t="str">
        <f t="shared" si="245"/>
        <v>increase</v>
      </c>
      <c r="AU925" s="12" t="str">
        <f t="shared" si="246"/>
        <v>increase or decrease</v>
      </c>
      <c r="AV925" s="12" t="str">
        <f t="shared" si="247"/>
        <v>increase</v>
      </c>
      <c r="AW925" s="12" t="str">
        <f t="shared" si="248"/>
        <v>increase or decrease</v>
      </c>
      <c r="AX925" s="12" t="str">
        <f t="shared" si="249"/>
        <v>decrease</v>
      </c>
      <c r="AY925" s="103"/>
      <c r="AZ925" s="103" t="str">
        <f t="shared" si="250"/>
        <v xml:space="preserve"> </v>
      </c>
      <c r="BA925" s="103" t="str">
        <f t="shared" si="251"/>
        <v>increase</v>
      </c>
      <c r="BB925" s="103" t="str">
        <f t="shared" si="252"/>
        <v>decrease</v>
      </c>
      <c r="BC925" s="12" t="str">
        <f t="shared" si="253"/>
        <v xml:space="preserve"> </v>
      </c>
      <c r="BD925" s="12" t="str">
        <f t="shared" si="254"/>
        <v xml:space="preserve"> </v>
      </c>
      <c r="BE925" s="12" t="str">
        <f t="shared" si="255"/>
        <v>both</v>
      </c>
      <c r="BH925" s="110">
        <f t="shared" si="256"/>
        <v>0</v>
      </c>
      <c r="BI925" s="110">
        <f t="shared" si="257"/>
        <v>-2.8735632183908046E-3</v>
      </c>
      <c r="BJ925" s="110">
        <f t="shared" si="258"/>
        <v>-6.25E-2</v>
      </c>
      <c r="BK925" s="110">
        <f t="shared" si="259"/>
        <v>3.1847133757961785E-3</v>
      </c>
      <c r="BL925" s="110">
        <f t="shared" si="260"/>
        <v>7.7720207253886009E-3</v>
      </c>
      <c r="BM925" s="110">
        <f t="shared" si="261"/>
        <v>-4.5045045045045043E-2</v>
      </c>
      <c r="BN925" s="103"/>
      <c r="BO925" s="130">
        <f t="shared" si="262"/>
        <v>-6.25E-2</v>
      </c>
      <c r="BP925" s="130" cm="1">
        <f t="array" ref="BP925">MIN(IF(BH925:BM925&lt;0, BH925:BM925))</f>
        <v>-6.25E-2</v>
      </c>
      <c r="BQ925" s="12">
        <f t="shared" si="263"/>
        <v>0</v>
      </c>
      <c r="BR925" s="12">
        <f t="shared" si="264"/>
        <v>0</v>
      </c>
      <c r="BS925" s="12">
        <f t="shared" si="265"/>
        <v>1</v>
      </c>
      <c r="BT925" s="12"/>
      <c r="CA925" s="108"/>
    </row>
    <row r="926" spans="1:79" x14ac:dyDescent="0.35">
      <c r="A926" s="99">
        <v>44148</v>
      </c>
      <c r="B926" s="84" t="s">
        <v>26</v>
      </c>
      <c r="C926" s="7">
        <v>13843</v>
      </c>
      <c r="D926" s="7" t="s">
        <v>159</v>
      </c>
      <c r="E926" s="7">
        <v>231120</v>
      </c>
      <c r="F926" s="7" t="s">
        <v>196</v>
      </c>
      <c r="G926" s="7">
        <v>231125</v>
      </c>
      <c r="H926" s="7">
        <v>1</v>
      </c>
      <c r="I926" s="7" t="str">
        <f t="shared" si="266"/>
        <v>Matches old PSSE info</v>
      </c>
      <c r="J926" s="7"/>
      <c r="K926" s="11"/>
      <c r="L926" s="7">
        <v>273</v>
      </c>
      <c r="M926" s="7">
        <v>348</v>
      </c>
      <c r="N926" s="7">
        <v>400</v>
      </c>
      <c r="O926" s="7">
        <v>315</v>
      </c>
      <c r="P926" s="7">
        <v>389</v>
      </c>
      <c r="Q926" s="7">
        <v>447</v>
      </c>
      <c r="R926" s="1"/>
      <c r="S926" s="5">
        <v>272</v>
      </c>
      <c r="T926" s="5">
        <v>347</v>
      </c>
      <c r="U926" s="5">
        <v>373</v>
      </c>
      <c r="V926" s="5">
        <v>314</v>
      </c>
      <c r="W926" s="7">
        <v>389</v>
      </c>
      <c r="X926" s="52">
        <v>422</v>
      </c>
      <c r="Y926" s="56">
        <f t="shared" si="267"/>
        <v>-1</v>
      </c>
      <c r="Z926" s="7">
        <f t="shared" si="268"/>
        <v>-1</v>
      </c>
      <c r="AA926" s="7">
        <f t="shared" si="269"/>
        <v>-27</v>
      </c>
      <c r="AB926" s="7">
        <f t="shared" si="270"/>
        <v>-1</v>
      </c>
      <c r="AC926" s="7">
        <f t="shared" si="271"/>
        <v>0</v>
      </c>
      <c r="AD926" s="7">
        <f t="shared" si="272"/>
        <v>-25</v>
      </c>
      <c r="AI926" s="86" t="b">
        <f t="shared" si="273"/>
        <v>1</v>
      </c>
      <c r="AJ926" s="86" t="b">
        <f t="shared" si="274"/>
        <v>1</v>
      </c>
      <c r="AK926" s="86" t="b">
        <f t="shared" si="275"/>
        <v>0</v>
      </c>
      <c r="AM926" s="12" t="str">
        <f t="shared" si="238"/>
        <v>increase or decrease</v>
      </c>
      <c r="AN926" s="12" t="str">
        <f t="shared" si="239"/>
        <v>decrease</v>
      </c>
      <c r="AO926" s="12" t="str">
        <f t="shared" si="240"/>
        <v>increase or decrease</v>
      </c>
      <c r="AP926" s="12" t="str">
        <f t="shared" si="241"/>
        <v>decrease</v>
      </c>
      <c r="AQ926" s="12" t="str">
        <f t="shared" si="242"/>
        <v>increase or decrease</v>
      </c>
      <c r="AR926" s="12" t="str">
        <f t="shared" si="243"/>
        <v>decrease</v>
      </c>
      <c r="AS926" s="12" t="str">
        <f t="shared" si="244"/>
        <v>increase or decrease</v>
      </c>
      <c r="AT926" s="12" t="str">
        <f t="shared" si="245"/>
        <v>decrease</v>
      </c>
      <c r="AU926" s="12" t="str">
        <f t="shared" si="246"/>
        <v>no change</v>
      </c>
      <c r="AV926" s="12" t="str">
        <f t="shared" si="247"/>
        <v>blank</v>
      </c>
      <c r="AW926" s="12" t="str">
        <f t="shared" si="248"/>
        <v>increase or decrease</v>
      </c>
      <c r="AX926" s="12" t="str">
        <f t="shared" si="249"/>
        <v>decrease</v>
      </c>
      <c r="AY926" s="103"/>
      <c r="AZ926" s="103" t="str">
        <f t="shared" si="250"/>
        <v xml:space="preserve"> </v>
      </c>
      <c r="BA926" s="103" t="str">
        <f t="shared" si="251"/>
        <v xml:space="preserve"> </v>
      </c>
      <c r="BB926" s="103" t="str">
        <f t="shared" si="252"/>
        <v>decrease</v>
      </c>
      <c r="BC926" s="12" t="str">
        <f t="shared" si="253"/>
        <v xml:space="preserve"> </v>
      </c>
      <c r="BD926" s="12" t="str">
        <f t="shared" si="254"/>
        <v>decrease</v>
      </c>
      <c r="BE926" s="12" t="str">
        <f t="shared" si="255"/>
        <v xml:space="preserve"> </v>
      </c>
      <c r="BH926" s="110">
        <f t="shared" si="256"/>
        <v>-3.663003663003663E-3</v>
      </c>
      <c r="BI926" s="110">
        <f t="shared" si="257"/>
        <v>-2.8735632183908046E-3</v>
      </c>
      <c r="BJ926" s="110">
        <f t="shared" si="258"/>
        <v>-6.7500000000000004E-2</v>
      </c>
      <c r="BK926" s="110">
        <f t="shared" si="259"/>
        <v>-3.1746031746031746E-3</v>
      </c>
      <c r="BL926" s="110">
        <f t="shared" si="260"/>
        <v>0</v>
      </c>
      <c r="BM926" s="110">
        <f t="shared" si="261"/>
        <v>-5.5928411633109618E-2</v>
      </c>
      <c r="BN926" s="103"/>
      <c r="BO926" s="130">
        <f t="shared" si="262"/>
        <v>-6.7500000000000004E-2</v>
      </c>
      <c r="BP926" s="130" cm="1">
        <f t="array" ref="BP926">MIN(IF(BH926:BM926&lt;0, BH926:BM926))</f>
        <v>-6.7500000000000004E-2</v>
      </c>
      <c r="BQ926" s="12">
        <f t="shared" si="263"/>
        <v>0</v>
      </c>
      <c r="BR926" s="12">
        <f t="shared" si="264"/>
        <v>0</v>
      </c>
      <c r="BS926" s="12">
        <f t="shared" si="265"/>
        <v>1</v>
      </c>
      <c r="BT926" s="12"/>
      <c r="CA926" s="108"/>
    </row>
    <row r="927" spans="1:79" x14ac:dyDescent="0.35">
      <c r="A927" s="99">
        <v>44148</v>
      </c>
      <c r="B927" s="84" t="s">
        <v>26</v>
      </c>
      <c r="C927" s="7">
        <v>13844</v>
      </c>
      <c r="D927" s="7" t="s">
        <v>189</v>
      </c>
      <c r="E927" s="7">
        <v>231124</v>
      </c>
      <c r="F927" s="7" t="s">
        <v>190</v>
      </c>
      <c r="G927" s="7">
        <v>232104</v>
      </c>
      <c r="H927" s="7">
        <v>2</v>
      </c>
      <c r="I927" s="7" t="str">
        <f t="shared" si="266"/>
        <v>Matches old PSSE info</v>
      </c>
      <c r="J927" s="7"/>
      <c r="K927" s="11"/>
      <c r="L927" s="7">
        <v>389</v>
      </c>
      <c r="M927" s="7">
        <v>481</v>
      </c>
      <c r="N927" s="7">
        <v>553</v>
      </c>
      <c r="O927" s="7">
        <v>448</v>
      </c>
      <c r="P927" s="7">
        <v>541</v>
      </c>
      <c r="Q927" s="7">
        <v>622</v>
      </c>
      <c r="R927" s="1"/>
      <c r="S927" s="5">
        <v>280</v>
      </c>
      <c r="T927" s="5">
        <v>348</v>
      </c>
      <c r="U927" s="5">
        <v>400</v>
      </c>
      <c r="V927" s="5">
        <v>318</v>
      </c>
      <c r="W927" s="5">
        <v>389</v>
      </c>
      <c r="X927" s="52">
        <v>447</v>
      </c>
      <c r="Y927" s="56">
        <f t="shared" si="267"/>
        <v>-109</v>
      </c>
      <c r="Z927" s="7">
        <f t="shared" si="268"/>
        <v>-133</v>
      </c>
      <c r="AA927" s="7">
        <f t="shared" si="269"/>
        <v>-153</v>
      </c>
      <c r="AB927" s="7">
        <f t="shared" si="270"/>
        <v>-130</v>
      </c>
      <c r="AC927" s="7">
        <f t="shared" si="271"/>
        <v>-152</v>
      </c>
      <c r="AD927" s="7">
        <f t="shared" si="272"/>
        <v>-175</v>
      </c>
      <c r="AI927" s="86" t="b">
        <f t="shared" si="273"/>
        <v>1</v>
      </c>
      <c r="AJ927" s="86" t="b">
        <f t="shared" si="274"/>
        <v>1</v>
      </c>
      <c r="AK927" s="86" t="b">
        <f t="shared" si="275"/>
        <v>0</v>
      </c>
      <c r="AM927" s="12" t="str">
        <f t="shared" si="238"/>
        <v>increase or decrease</v>
      </c>
      <c r="AN927" s="12" t="str">
        <f t="shared" si="239"/>
        <v>decrease</v>
      </c>
      <c r="AO927" s="12" t="str">
        <f t="shared" si="240"/>
        <v>increase or decrease</v>
      </c>
      <c r="AP927" s="12" t="str">
        <f t="shared" si="241"/>
        <v>decrease</v>
      </c>
      <c r="AQ927" s="12" t="str">
        <f t="shared" si="242"/>
        <v>increase or decrease</v>
      </c>
      <c r="AR927" s="12" t="str">
        <f t="shared" si="243"/>
        <v>decrease</v>
      </c>
      <c r="AS927" s="12" t="str">
        <f t="shared" si="244"/>
        <v>increase or decrease</v>
      </c>
      <c r="AT927" s="12" t="str">
        <f t="shared" si="245"/>
        <v>decrease</v>
      </c>
      <c r="AU927" s="12" t="str">
        <f t="shared" si="246"/>
        <v>increase or decrease</v>
      </c>
      <c r="AV927" s="12" t="str">
        <f t="shared" si="247"/>
        <v>decrease</v>
      </c>
      <c r="AW927" s="12" t="str">
        <f t="shared" si="248"/>
        <v>increase or decrease</v>
      </c>
      <c r="AX927" s="12" t="str">
        <f t="shared" si="249"/>
        <v>decrease</v>
      </c>
      <c r="AY927" s="103"/>
      <c r="AZ927" s="103" t="str">
        <f t="shared" si="250"/>
        <v xml:space="preserve"> </v>
      </c>
      <c r="BA927" s="103" t="str">
        <f t="shared" si="251"/>
        <v xml:space="preserve"> </v>
      </c>
      <c r="BB927" s="103" t="str">
        <f t="shared" si="252"/>
        <v>decrease</v>
      </c>
      <c r="BC927" s="12" t="str">
        <f t="shared" si="253"/>
        <v xml:space="preserve"> </v>
      </c>
      <c r="BD927" s="12" t="str">
        <f t="shared" si="254"/>
        <v>decrease</v>
      </c>
      <c r="BE927" s="12" t="str">
        <f t="shared" si="255"/>
        <v xml:space="preserve"> </v>
      </c>
      <c r="BH927" s="110">
        <f t="shared" si="256"/>
        <v>-0.28020565552699228</v>
      </c>
      <c r="BI927" s="110">
        <f t="shared" si="257"/>
        <v>-0.27650727650727652</v>
      </c>
      <c r="BJ927" s="110">
        <f t="shared" si="258"/>
        <v>-0.27667269439421338</v>
      </c>
      <c r="BK927" s="110">
        <f t="shared" si="259"/>
        <v>-0.29017857142857145</v>
      </c>
      <c r="BL927" s="110">
        <f t="shared" si="260"/>
        <v>-0.28096118299445472</v>
      </c>
      <c r="BM927" s="110">
        <f t="shared" si="261"/>
        <v>-0.28135048231511256</v>
      </c>
      <c r="BN927" s="103"/>
      <c r="BO927" s="130">
        <f t="shared" si="262"/>
        <v>-0.29017857142857145</v>
      </c>
      <c r="BP927" s="130" cm="1">
        <f t="array" ref="BP927">MIN(IF(BH927:BM927&lt;0, BH927:BM927))</f>
        <v>-0.29017857142857145</v>
      </c>
      <c r="BQ927" s="12">
        <f t="shared" si="263"/>
        <v>1</v>
      </c>
      <c r="BR927" s="12">
        <f t="shared" si="264"/>
        <v>0</v>
      </c>
      <c r="BS927" s="12">
        <f t="shared" si="265"/>
        <v>0</v>
      </c>
      <c r="BT927" s="12"/>
      <c r="CA927" s="108"/>
    </row>
    <row r="928" spans="1:79" x14ac:dyDescent="0.35">
      <c r="A928" s="102">
        <v>44201</v>
      </c>
      <c r="B928" s="11" t="s">
        <v>26</v>
      </c>
      <c r="C928" s="7">
        <v>22001</v>
      </c>
      <c r="D928" s="7" t="s">
        <v>301</v>
      </c>
      <c r="E928" s="7">
        <v>231006</v>
      </c>
      <c r="F928" s="7" t="s">
        <v>302</v>
      </c>
      <c r="G928" s="7">
        <v>214219</v>
      </c>
      <c r="H928" s="7">
        <v>1</v>
      </c>
      <c r="I928" s="7" t="str">
        <f t="shared" si="266"/>
        <v>Matches old PSSE info</v>
      </c>
      <c r="J928" s="7"/>
      <c r="K928" s="11"/>
      <c r="L928" s="7">
        <v>461</v>
      </c>
      <c r="M928" s="7">
        <v>577</v>
      </c>
      <c r="N928" s="7">
        <v>664</v>
      </c>
      <c r="O928" s="7">
        <v>519</v>
      </c>
      <c r="P928" s="7">
        <v>638</v>
      </c>
      <c r="Q928" s="7">
        <v>733</v>
      </c>
      <c r="R928" s="1"/>
      <c r="S928" s="5">
        <v>420</v>
      </c>
      <c r="T928" s="5">
        <v>536</v>
      </c>
      <c r="U928" s="5">
        <v>578</v>
      </c>
      <c r="V928" s="5">
        <v>485</v>
      </c>
      <c r="W928" s="5">
        <v>604</v>
      </c>
      <c r="X928" s="52">
        <v>655</v>
      </c>
      <c r="Y928" s="56">
        <f t="shared" si="267"/>
        <v>-41</v>
      </c>
      <c r="Z928" s="7">
        <f t="shared" si="268"/>
        <v>-41</v>
      </c>
      <c r="AA928" s="7">
        <f t="shared" si="269"/>
        <v>-86</v>
      </c>
      <c r="AB928" s="7">
        <f t="shared" si="270"/>
        <v>-34</v>
      </c>
      <c r="AC928" s="7">
        <f t="shared" si="271"/>
        <v>-34</v>
      </c>
      <c r="AD928" s="7">
        <f t="shared" si="272"/>
        <v>-78</v>
      </c>
      <c r="AI928" s="86" t="b">
        <f t="shared" si="273"/>
        <v>1</v>
      </c>
      <c r="AJ928" s="86" t="b">
        <f t="shared" si="274"/>
        <v>1</v>
      </c>
      <c r="AK928" s="86" t="b">
        <f t="shared" si="275"/>
        <v>0</v>
      </c>
      <c r="AM928" s="12" t="str">
        <f t="shared" si="238"/>
        <v>increase or decrease</v>
      </c>
      <c r="AN928" s="12" t="str">
        <f t="shared" si="239"/>
        <v>decrease</v>
      </c>
      <c r="AO928" s="12" t="str">
        <f t="shared" si="240"/>
        <v>increase or decrease</v>
      </c>
      <c r="AP928" s="12" t="str">
        <f t="shared" si="241"/>
        <v>decrease</v>
      </c>
      <c r="AQ928" s="12" t="str">
        <f t="shared" si="242"/>
        <v>increase or decrease</v>
      </c>
      <c r="AR928" s="12" t="str">
        <f t="shared" si="243"/>
        <v>decrease</v>
      </c>
      <c r="AS928" s="12" t="str">
        <f t="shared" si="244"/>
        <v>increase or decrease</v>
      </c>
      <c r="AT928" s="12" t="str">
        <f t="shared" si="245"/>
        <v>decrease</v>
      </c>
      <c r="AU928" s="12" t="str">
        <f t="shared" si="246"/>
        <v>increase or decrease</v>
      </c>
      <c r="AV928" s="12" t="str">
        <f t="shared" si="247"/>
        <v>decrease</v>
      </c>
      <c r="AW928" s="12" t="str">
        <f t="shared" si="248"/>
        <v>increase or decrease</v>
      </c>
      <c r="AX928" s="12" t="str">
        <f t="shared" si="249"/>
        <v>decrease</v>
      </c>
      <c r="AY928" s="103"/>
      <c r="AZ928" s="103" t="str">
        <f t="shared" si="250"/>
        <v xml:space="preserve"> </v>
      </c>
      <c r="BA928" s="103" t="str">
        <f t="shared" si="251"/>
        <v xml:space="preserve"> </v>
      </c>
      <c r="BB928" s="103" t="str">
        <f t="shared" si="252"/>
        <v>decrease</v>
      </c>
      <c r="BC928" s="12" t="str">
        <f t="shared" si="253"/>
        <v xml:space="preserve"> </v>
      </c>
      <c r="BD928" s="12" t="str">
        <f t="shared" si="254"/>
        <v>decrease</v>
      </c>
      <c r="BE928" s="12" t="str">
        <f t="shared" si="255"/>
        <v xml:space="preserve"> </v>
      </c>
      <c r="BH928" s="110">
        <f t="shared" si="256"/>
        <v>-8.8937093275488072E-2</v>
      </c>
      <c r="BI928" s="110">
        <f t="shared" si="257"/>
        <v>-7.1057192374350084E-2</v>
      </c>
      <c r="BJ928" s="110">
        <f t="shared" si="258"/>
        <v>-0.12951807228915663</v>
      </c>
      <c r="BK928" s="110">
        <f t="shared" si="259"/>
        <v>-6.5510597302504817E-2</v>
      </c>
      <c r="BL928" s="110">
        <f t="shared" si="260"/>
        <v>-5.329153605015674E-2</v>
      </c>
      <c r="BM928" s="110">
        <f t="shared" si="261"/>
        <v>-0.10641200545702592</v>
      </c>
      <c r="BN928" s="103"/>
      <c r="BO928" s="130">
        <f t="shared" si="262"/>
        <v>-0.12951807228915663</v>
      </c>
      <c r="BP928" s="130" cm="1">
        <f t="array" ref="BP928">MIN(IF(BH928:BM928&lt;0, BH928:BM928))</f>
        <v>-0.12951807228915663</v>
      </c>
      <c r="BQ928" s="12">
        <f t="shared" si="263"/>
        <v>0</v>
      </c>
      <c r="BR928" s="12">
        <f t="shared" si="264"/>
        <v>1</v>
      </c>
      <c r="BS928" s="12">
        <f t="shared" si="265"/>
        <v>0</v>
      </c>
      <c r="BT928" s="12"/>
      <c r="CA928" s="108"/>
    </row>
    <row r="929" spans="1:79" x14ac:dyDescent="0.35">
      <c r="A929" s="102">
        <v>44201</v>
      </c>
      <c r="B929" s="11" t="s">
        <v>26</v>
      </c>
      <c r="C929" s="7">
        <v>22074</v>
      </c>
      <c r="D929" s="7" t="s">
        <v>301</v>
      </c>
      <c r="E929" s="7">
        <v>231006</v>
      </c>
      <c r="F929" s="7" t="s">
        <v>198</v>
      </c>
      <c r="G929" s="7">
        <v>231008</v>
      </c>
      <c r="H929" s="7">
        <v>1</v>
      </c>
      <c r="I929" s="7" t="str">
        <f t="shared" si="266"/>
        <v>Matches old PSSE info</v>
      </c>
      <c r="J929" s="7"/>
      <c r="K929" s="11"/>
      <c r="L929" s="7">
        <v>663</v>
      </c>
      <c r="M929" s="7">
        <v>819</v>
      </c>
      <c r="N929" s="7">
        <v>919</v>
      </c>
      <c r="O929" s="7">
        <v>764</v>
      </c>
      <c r="P929" s="7">
        <v>922</v>
      </c>
      <c r="Q929" s="7">
        <v>1015</v>
      </c>
      <c r="R929" s="1"/>
      <c r="S929" s="5">
        <v>466</v>
      </c>
      <c r="T929" s="5">
        <v>580</v>
      </c>
      <c r="U929" s="5">
        <v>667</v>
      </c>
      <c r="V929" s="5">
        <v>530</v>
      </c>
      <c r="W929" s="5">
        <v>648</v>
      </c>
      <c r="X929" s="52">
        <v>745</v>
      </c>
      <c r="Y929" s="56">
        <f t="shared" si="267"/>
        <v>-197</v>
      </c>
      <c r="Z929" s="7">
        <f t="shared" si="268"/>
        <v>-239</v>
      </c>
      <c r="AA929" s="7">
        <f t="shared" si="269"/>
        <v>-252</v>
      </c>
      <c r="AB929" s="7">
        <f t="shared" si="270"/>
        <v>-234</v>
      </c>
      <c r="AC929" s="7">
        <f t="shared" si="271"/>
        <v>-274</v>
      </c>
      <c r="AD929" s="7">
        <f t="shared" si="272"/>
        <v>-270</v>
      </c>
      <c r="AI929" s="86" t="b">
        <f t="shared" si="273"/>
        <v>1</v>
      </c>
      <c r="AJ929" s="86" t="b">
        <f t="shared" si="274"/>
        <v>1</v>
      </c>
      <c r="AK929" s="86" t="b">
        <f t="shared" si="275"/>
        <v>0</v>
      </c>
      <c r="AM929" s="12" t="str">
        <f t="shared" si="238"/>
        <v>increase or decrease</v>
      </c>
      <c r="AN929" s="12" t="str">
        <f t="shared" si="239"/>
        <v>decrease</v>
      </c>
      <c r="AO929" s="12" t="str">
        <f t="shared" si="240"/>
        <v>increase or decrease</v>
      </c>
      <c r="AP929" s="12" t="str">
        <f t="shared" si="241"/>
        <v>decrease</v>
      </c>
      <c r="AQ929" s="12" t="str">
        <f t="shared" si="242"/>
        <v>increase or decrease</v>
      </c>
      <c r="AR929" s="12" t="str">
        <f t="shared" si="243"/>
        <v>decrease</v>
      </c>
      <c r="AS929" s="12" t="str">
        <f t="shared" si="244"/>
        <v>increase or decrease</v>
      </c>
      <c r="AT929" s="12" t="str">
        <f t="shared" si="245"/>
        <v>decrease</v>
      </c>
      <c r="AU929" s="12" t="str">
        <f t="shared" si="246"/>
        <v>increase or decrease</v>
      </c>
      <c r="AV929" s="12" t="str">
        <f t="shared" si="247"/>
        <v>decrease</v>
      </c>
      <c r="AW929" s="12" t="str">
        <f t="shared" si="248"/>
        <v>increase or decrease</v>
      </c>
      <c r="AX929" s="12" t="str">
        <f t="shared" si="249"/>
        <v>decrease</v>
      </c>
      <c r="AY929" s="103"/>
      <c r="AZ929" s="103" t="str">
        <f t="shared" si="250"/>
        <v xml:space="preserve"> </v>
      </c>
      <c r="BA929" s="103" t="str">
        <f t="shared" si="251"/>
        <v xml:space="preserve"> </v>
      </c>
      <c r="BB929" s="103" t="str">
        <f t="shared" si="252"/>
        <v>decrease</v>
      </c>
      <c r="BC929" s="12" t="str">
        <f t="shared" si="253"/>
        <v xml:space="preserve"> </v>
      </c>
      <c r="BD929" s="12" t="str">
        <f t="shared" si="254"/>
        <v>decrease</v>
      </c>
      <c r="BE929" s="12" t="str">
        <f t="shared" si="255"/>
        <v xml:space="preserve"> </v>
      </c>
      <c r="BH929" s="110">
        <f t="shared" si="256"/>
        <v>-0.2971342383107089</v>
      </c>
      <c r="BI929" s="110">
        <f t="shared" si="257"/>
        <v>-0.29181929181929184</v>
      </c>
      <c r="BJ929" s="110">
        <f t="shared" si="258"/>
        <v>-0.27421109902067464</v>
      </c>
      <c r="BK929" s="110">
        <f t="shared" si="259"/>
        <v>-0.30628272251308902</v>
      </c>
      <c r="BL929" s="110">
        <f t="shared" si="260"/>
        <v>-0.29718004338394793</v>
      </c>
      <c r="BM929" s="110">
        <f t="shared" si="261"/>
        <v>-0.26600985221674878</v>
      </c>
      <c r="BN929" s="103"/>
      <c r="BO929" s="130">
        <f t="shared" si="262"/>
        <v>-0.30628272251308902</v>
      </c>
      <c r="BP929" s="130" cm="1">
        <f t="array" ref="BP929">MIN(IF(BH929:BM929&lt;0, BH929:BM929))</f>
        <v>-0.30628272251308902</v>
      </c>
      <c r="BQ929" s="12">
        <f t="shared" si="263"/>
        <v>1</v>
      </c>
      <c r="BR929" s="12">
        <f t="shared" si="264"/>
        <v>0</v>
      </c>
      <c r="BS929" s="12">
        <f t="shared" si="265"/>
        <v>0</v>
      </c>
      <c r="BT929" s="12"/>
      <c r="CA929" s="108"/>
    </row>
    <row r="930" spans="1:79" x14ac:dyDescent="0.35">
      <c r="A930" s="99">
        <v>44148</v>
      </c>
      <c r="B930" s="84" t="s">
        <v>26</v>
      </c>
      <c r="C930" s="7">
        <v>22084</v>
      </c>
      <c r="D930" s="35" t="s">
        <v>199</v>
      </c>
      <c r="E930" s="7">
        <v>214235</v>
      </c>
      <c r="F930" s="35" t="s">
        <v>200</v>
      </c>
      <c r="G930" s="7">
        <v>231000</v>
      </c>
      <c r="H930" s="7">
        <v>1</v>
      </c>
      <c r="I930" s="7" t="str">
        <f t="shared" si="266"/>
        <v>Matches old PSSE info</v>
      </c>
      <c r="J930" s="7"/>
      <c r="K930" s="11"/>
      <c r="L930" s="7">
        <v>650</v>
      </c>
      <c r="M930" s="7">
        <v>804</v>
      </c>
      <c r="N930" s="7">
        <v>925</v>
      </c>
      <c r="O930" s="7">
        <v>748</v>
      </c>
      <c r="P930" s="7">
        <v>906</v>
      </c>
      <c r="Q930" s="7">
        <v>1042</v>
      </c>
      <c r="R930" s="1"/>
      <c r="S930" s="96">
        <v>653</v>
      </c>
      <c r="T930" s="5">
        <v>799</v>
      </c>
      <c r="U930" s="5">
        <v>900</v>
      </c>
      <c r="V930" s="7">
        <v>748</v>
      </c>
      <c r="W930" s="5">
        <v>891</v>
      </c>
      <c r="X930" s="52">
        <v>941</v>
      </c>
      <c r="Y930" s="56">
        <f t="shared" si="267"/>
        <v>3</v>
      </c>
      <c r="Z930" s="7">
        <f t="shared" si="268"/>
        <v>-5</v>
      </c>
      <c r="AA930" s="7">
        <f t="shared" si="269"/>
        <v>-25</v>
      </c>
      <c r="AB930" s="7">
        <f t="shared" si="270"/>
        <v>0</v>
      </c>
      <c r="AC930" s="7">
        <f t="shared" si="271"/>
        <v>-15</v>
      </c>
      <c r="AD930" s="7">
        <f t="shared" si="272"/>
        <v>-101</v>
      </c>
      <c r="AI930" s="86" t="b">
        <f t="shared" si="273"/>
        <v>1</v>
      </c>
      <c r="AJ930" s="86" t="b">
        <f t="shared" si="274"/>
        <v>1</v>
      </c>
      <c r="AK930" s="86" t="b">
        <f t="shared" si="275"/>
        <v>0</v>
      </c>
      <c r="AM930" s="12" t="str">
        <f t="shared" si="238"/>
        <v>increase or decrease</v>
      </c>
      <c r="AN930" s="12" t="str">
        <f t="shared" si="239"/>
        <v>increase</v>
      </c>
      <c r="AO930" s="12" t="str">
        <f t="shared" si="240"/>
        <v>increase or decrease</v>
      </c>
      <c r="AP930" s="12" t="str">
        <f t="shared" si="241"/>
        <v>decrease</v>
      </c>
      <c r="AQ930" s="12" t="str">
        <f t="shared" si="242"/>
        <v>increase or decrease</v>
      </c>
      <c r="AR930" s="12" t="str">
        <f t="shared" si="243"/>
        <v>decrease</v>
      </c>
      <c r="AS930" s="12" t="str">
        <f t="shared" si="244"/>
        <v>no change</v>
      </c>
      <c r="AT930" s="12" t="str">
        <f t="shared" si="245"/>
        <v>blank</v>
      </c>
      <c r="AU930" s="12" t="str">
        <f t="shared" si="246"/>
        <v>increase or decrease</v>
      </c>
      <c r="AV930" s="12" t="str">
        <f t="shared" si="247"/>
        <v>decrease</v>
      </c>
      <c r="AW930" s="12" t="str">
        <f t="shared" si="248"/>
        <v>increase or decrease</v>
      </c>
      <c r="AX930" s="12" t="str">
        <f t="shared" si="249"/>
        <v>decrease</v>
      </c>
      <c r="AY930" s="103"/>
      <c r="AZ930" s="103" t="str">
        <f t="shared" si="250"/>
        <v xml:space="preserve"> </v>
      </c>
      <c r="BA930" s="103" t="str">
        <f t="shared" si="251"/>
        <v>increase</v>
      </c>
      <c r="BB930" s="103" t="str">
        <f t="shared" si="252"/>
        <v>decrease</v>
      </c>
      <c r="BC930" s="12" t="str">
        <f t="shared" si="253"/>
        <v xml:space="preserve"> </v>
      </c>
      <c r="BD930" s="12" t="str">
        <f t="shared" si="254"/>
        <v xml:space="preserve"> </v>
      </c>
      <c r="BE930" s="12" t="str">
        <f t="shared" si="255"/>
        <v>both</v>
      </c>
      <c r="BH930" s="110">
        <f t="shared" si="256"/>
        <v>4.6153846153846158E-3</v>
      </c>
      <c r="BI930" s="110">
        <f t="shared" si="257"/>
        <v>-6.2189054726368162E-3</v>
      </c>
      <c r="BJ930" s="110">
        <f t="shared" si="258"/>
        <v>-2.7027027027027029E-2</v>
      </c>
      <c r="BK930" s="110">
        <f t="shared" si="259"/>
        <v>0</v>
      </c>
      <c r="BL930" s="110">
        <f t="shared" si="260"/>
        <v>-1.6556291390728478E-2</v>
      </c>
      <c r="BM930" s="110">
        <f t="shared" si="261"/>
        <v>-9.6928982725527829E-2</v>
      </c>
      <c r="BN930" s="103"/>
      <c r="BO930" s="130">
        <f t="shared" si="262"/>
        <v>-9.6928982725527829E-2</v>
      </c>
      <c r="BP930" s="130" cm="1">
        <f t="array" ref="BP930">MIN(IF(BH930:BM930&lt;0, BH930:BM930))</f>
        <v>-9.6928982725527829E-2</v>
      </c>
      <c r="BQ930" s="12">
        <f t="shared" si="263"/>
        <v>0</v>
      </c>
      <c r="BR930" s="12">
        <f t="shared" si="264"/>
        <v>0</v>
      </c>
      <c r="BS930" s="12">
        <f t="shared" si="265"/>
        <v>1</v>
      </c>
      <c r="BT930" s="12"/>
      <c r="CA930" s="108"/>
    </row>
    <row r="931" spans="1:79" x14ac:dyDescent="0.35">
      <c r="A931" s="102">
        <v>44201</v>
      </c>
      <c r="B931" s="11" t="s">
        <v>26</v>
      </c>
      <c r="C931" s="7">
        <v>22085</v>
      </c>
      <c r="D931" s="7" t="s">
        <v>303</v>
      </c>
      <c r="E931" s="7">
        <v>231001</v>
      </c>
      <c r="F931" s="7" t="s">
        <v>199</v>
      </c>
      <c r="G931" s="7">
        <v>214236</v>
      </c>
      <c r="H931" s="7">
        <v>1</v>
      </c>
      <c r="I931" s="7" t="str">
        <f t="shared" si="266"/>
        <v>Matches old PSSE info</v>
      </c>
      <c r="J931" s="7"/>
      <c r="K931" s="11"/>
      <c r="L931" s="7">
        <v>650</v>
      </c>
      <c r="M931" s="7">
        <v>804</v>
      </c>
      <c r="N931" s="7">
        <v>925</v>
      </c>
      <c r="O931" s="7">
        <v>748</v>
      </c>
      <c r="P931" s="7">
        <v>906</v>
      </c>
      <c r="Q931" s="7">
        <v>1042</v>
      </c>
      <c r="R931" s="1"/>
      <c r="S931" s="96">
        <v>653</v>
      </c>
      <c r="T931" s="96">
        <v>808</v>
      </c>
      <c r="U931" s="5">
        <v>900</v>
      </c>
      <c r="V931" s="96">
        <v>752</v>
      </c>
      <c r="W931" s="96">
        <v>910</v>
      </c>
      <c r="X931" s="52">
        <v>1016</v>
      </c>
      <c r="Y931" s="56">
        <f t="shared" si="267"/>
        <v>3</v>
      </c>
      <c r="Z931" s="7">
        <f t="shared" si="268"/>
        <v>4</v>
      </c>
      <c r="AA931" s="7">
        <f t="shared" si="269"/>
        <v>-25</v>
      </c>
      <c r="AB931" s="7">
        <f t="shared" si="270"/>
        <v>4</v>
      </c>
      <c r="AC931" s="7">
        <f t="shared" si="271"/>
        <v>4</v>
      </c>
      <c r="AD931" s="7">
        <f t="shared" si="272"/>
        <v>-26</v>
      </c>
      <c r="AI931" s="86" t="b">
        <f t="shared" si="273"/>
        <v>1</v>
      </c>
      <c r="AJ931" s="86" t="b">
        <f t="shared" si="274"/>
        <v>1</v>
      </c>
      <c r="AK931" s="86" t="b">
        <f t="shared" si="275"/>
        <v>0</v>
      </c>
      <c r="AM931" s="12" t="str">
        <f t="shared" si="238"/>
        <v>increase or decrease</v>
      </c>
      <c r="AN931" s="12" t="str">
        <f t="shared" si="239"/>
        <v>increase</v>
      </c>
      <c r="AO931" s="12" t="str">
        <f t="shared" si="240"/>
        <v>increase or decrease</v>
      </c>
      <c r="AP931" s="12" t="str">
        <f t="shared" si="241"/>
        <v>increase</v>
      </c>
      <c r="AQ931" s="12" t="str">
        <f t="shared" si="242"/>
        <v>increase or decrease</v>
      </c>
      <c r="AR931" s="12" t="str">
        <f t="shared" si="243"/>
        <v>decrease</v>
      </c>
      <c r="AS931" s="12" t="str">
        <f t="shared" si="244"/>
        <v>increase or decrease</v>
      </c>
      <c r="AT931" s="12" t="str">
        <f t="shared" si="245"/>
        <v>increase</v>
      </c>
      <c r="AU931" s="12" t="str">
        <f t="shared" si="246"/>
        <v>increase or decrease</v>
      </c>
      <c r="AV931" s="12" t="str">
        <f t="shared" si="247"/>
        <v>increase</v>
      </c>
      <c r="AW931" s="12" t="str">
        <f t="shared" si="248"/>
        <v>increase or decrease</v>
      </c>
      <c r="AX931" s="12" t="str">
        <f t="shared" si="249"/>
        <v>decrease</v>
      </c>
      <c r="AY931" s="103"/>
      <c r="AZ931" s="103" t="str">
        <f t="shared" si="250"/>
        <v xml:space="preserve"> </v>
      </c>
      <c r="BA931" s="103" t="str">
        <f t="shared" si="251"/>
        <v>increase</v>
      </c>
      <c r="BB931" s="103" t="str">
        <f t="shared" si="252"/>
        <v>decrease</v>
      </c>
      <c r="BC931" s="12" t="str">
        <f t="shared" si="253"/>
        <v xml:space="preserve"> </v>
      </c>
      <c r="BD931" s="12" t="str">
        <f t="shared" si="254"/>
        <v xml:space="preserve"> </v>
      </c>
      <c r="BE931" s="12" t="str">
        <f t="shared" si="255"/>
        <v>both</v>
      </c>
      <c r="BH931" s="110">
        <f t="shared" si="256"/>
        <v>4.6153846153846158E-3</v>
      </c>
      <c r="BI931" s="110">
        <f t="shared" si="257"/>
        <v>4.9751243781094526E-3</v>
      </c>
      <c r="BJ931" s="110">
        <f t="shared" si="258"/>
        <v>-2.7027027027027029E-2</v>
      </c>
      <c r="BK931" s="110">
        <f t="shared" si="259"/>
        <v>5.3475935828877002E-3</v>
      </c>
      <c r="BL931" s="110">
        <f t="shared" si="260"/>
        <v>4.4150110375275938E-3</v>
      </c>
      <c r="BM931" s="110">
        <f t="shared" si="261"/>
        <v>-2.4952015355086371E-2</v>
      </c>
      <c r="BN931" s="103"/>
      <c r="BO931" s="130">
        <f t="shared" si="262"/>
        <v>-2.7027027027027029E-2</v>
      </c>
      <c r="BP931" s="130" cm="1">
        <f t="array" ref="BP931">MIN(IF(BH931:BM931&lt;0, BH931:BM931))</f>
        <v>-2.7027027027027029E-2</v>
      </c>
      <c r="BQ931" s="12">
        <f t="shared" si="263"/>
        <v>0</v>
      </c>
      <c r="BR931" s="12">
        <f t="shared" si="264"/>
        <v>0</v>
      </c>
      <c r="BS931" s="12">
        <f t="shared" si="265"/>
        <v>1</v>
      </c>
      <c r="BT931" s="12"/>
      <c r="CA931" s="108"/>
    </row>
    <row r="932" spans="1:79" x14ac:dyDescent="0.35">
      <c r="A932" s="102">
        <v>44201</v>
      </c>
      <c r="B932" s="11" t="s">
        <v>26</v>
      </c>
      <c r="C932" s="7">
        <v>22088</v>
      </c>
      <c r="D932" s="7" t="s">
        <v>197</v>
      </c>
      <c r="E932" s="7">
        <v>231006</v>
      </c>
      <c r="F932" s="7" t="s">
        <v>304</v>
      </c>
      <c r="G932" s="7">
        <v>213519</v>
      </c>
      <c r="H932" s="7">
        <v>1</v>
      </c>
      <c r="I932" s="7" t="str">
        <f t="shared" si="266"/>
        <v>Matches old PSSE info</v>
      </c>
      <c r="J932" s="7"/>
      <c r="K932" s="11"/>
      <c r="L932" s="7">
        <v>461</v>
      </c>
      <c r="M932" s="7">
        <v>577</v>
      </c>
      <c r="N932" s="7">
        <v>664</v>
      </c>
      <c r="O932" s="7">
        <v>519</v>
      </c>
      <c r="P932" s="7">
        <v>638</v>
      </c>
      <c r="Q932" s="7">
        <v>733</v>
      </c>
      <c r="R932" s="1"/>
      <c r="S932" s="5">
        <v>420</v>
      </c>
      <c r="T932" s="5">
        <v>536</v>
      </c>
      <c r="U932" s="5">
        <v>578</v>
      </c>
      <c r="V932" s="5">
        <v>485</v>
      </c>
      <c r="W932" s="5">
        <v>604</v>
      </c>
      <c r="X932" s="52">
        <v>655</v>
      </c>
      <c r="Y932" s="56">
        <f t="shared" si="267"/>
        <v>-41</v>
      </c>
      <c r="Z932" s="7">
        <f t="shared" si="268"/>
        <v>-41</v>
      </c>
      <c r="AA932" s="7">
        <f t="shared" si="269"/>
        <v>-86</v>
      </c>
      <c r="AB932" s="7">
        <f t="shared" si="270"/>
        <v>-34</v>
      </c>
      <c r="AC932" s="7">
        <f t="shared" si="271"/>
        <v>-34</v>
      </c>
      <c r="AD932" s="7">
        <f t="shared" si="272"/>
        <v>-78</v>
      </c>
      <c r="AI932" s="86" t="b">
        <f t="shared" si="273"/>
        <v>1</v>
      </c>
      <c r="AJ932" s="86" t="b">
        <f t="shared" si="274"/>
        <v>1</v>
      </c>
      <c r="AK932" s="86" t="b">
        <f t="shared" si="275"/>
        <v>0</v>
      </c>
      <c r="AM932" s="12" t="str">
        <f t="shared" si="238"/>
        <v>increase or decrease</v>
      </c>
      <c r="AN932" s="12" t="str">
        <f t="shared" si="239"/>
        <v>decrease</v>
      </c>
      <c r="AO932" s="12" t="str">
        <f t="shared" si="240"/>
        <v>increase or decrease</v>
      </c>
      <c r="AP932" s="12" t="str">
        <f t="shared" si="241"/>
        <v>decrease</v>
      </c>
      <c r="AQ932" s="12" t="str">
        <f t="shared" si="242"/>
        <v>increase or decrease</v>
      </c>
      <c r="AR932" s="12" t="str">
        <f t="shared" si="243"/>
        <v>decrease</v>
      </c>
      <c r="AS932" s="12" t="str">
        <f t="shared" si="244"/>
        <v>increase or decrease</v>
      </c>
      <c r="AT932" s="12" t="str">
        <f t="shared" si="245"/>
        <v>decrease</v>
      </c>
      <c r="AU932" s="12" t="str">
        <f t="shared" si="246"/>
        <v>increase or decrease</v>
      </c>
      <c r="AV932" s="12" t="str">
        <f t="shared" si="247"/>
        <v>decrease</v>
      </c>
      <c r="AW932" s="12" t="str">
        <f t="shared" si="248"/>
        <v>increase or decrease</v>
      </c>
      <c r="AX932" s="12" t="str">
        <f t="shared" si="249"/>
        <v>decrease</v>
      </c>
      <c r="AY932" s="103"/>
      <c r="AZ932" s="103" t="str">
        <f t="shared" si="250"/>
        <v xml:space="preserve"> </v>
      </c>
      <c r="BA932" s="103" t="str">
        <f t="shared" si="251"/>
        <v xml:space="preserve"> </v>
      </c>
      <c r="BB932" s="103" t="str">
        <f t="shared" si="252"/>
        <v>decrease</v>
      </c>
      <c r="BC932" s="12" t="str">
        <f t="shared" si="253"/>
        <v xml:space="preserve"> </v>
      </c>
      <c r="BD932" s="12" t="str">
        <f t="shared" si="254"/>
        <v>decrease</v>
      </c>
      <c r="BE932" s="12" t="str">
        <f t="shared" si="255"/>
        <v xml:space="preserve"> </v>
      </c>
      <c r="BH932" s="110">
        <f t="shared" si="256"/>
        <v>-8.8937093275488072E-2</v>
      </c>
      <c r="BI932" s="110">
        <f t="shared" si="257"/>
        <v>-7.1057192374350084E-2</v>
      </c>
      <c r="BJ932" s="110">
        <f t="shared" si="258"/>
        <v>-0.12951807228915663</v>
      </c>
      <c r="BK932" s="110">
        <f t="shared" si="259"/>
        <v>-6.5510597302504817E-2</v>
      </c>
      <c r="BL932" s="110">
        <f t="shared" si="260"/>
        <v>-5.329153605015674E-2</v>
      </c>
      <c r="BM932" s="110">
        <f t="shared" si="261"/>
        <v>-0.10641200545702592</v>
      </c>
      <c r="BN932" s="103"/>
      <c r="BO932" s="130">
        <f t="shared" si="262"/>
        <v>-0.12951807228915663</v>
      </c>
      <c r="BP932" s="130" cm="1">
        <f t="array" ref="BP932">MIN(IF(BH932:BM932&lt;0, BH932:BM932))</f>
        <v>-0.12951807228915663</v>
      </c>
      <c r="BQ932" s="12">
        <f t="shared" si="263"/>
        <v>0</v>
      </c>
      <c r="BR932" s="12">
        <f t="shared" si="264"/>
        <v>1</v>
      </c>
      <c r="BS932" s="12">
        <f t="shared" si="265"/>
        <v>0</v>
      </c>
      <c r="BT932" s="12"/>
      <c r="CA932" s="108"/>
    </row>
    <row r="933" spans="1:79" x14ac:dyDescent="0.35">
      <c r="A933" s="102">
        <v>44201</v>
      </c>
      <c r="B933" s="11" t="s">
        <v>26</v>
      </c>
      <c r="C933" s="7">
        <v>23001</v>
      </c>
      <c r="D933" s="7" t="s">
        <v>32</v>
      </c>
      <c r="E933" s="7">
        <v>231003</v>
      </c>
      <c r="F933" s="7" t="s">
        <v>252</v>
      </c>
      <c r="G933" s="7">
        <v>232000</v>
      </c>
      <c r="H933" s="7">
        <v>1</v>
      </c>
      <c r="I933" s="7" t="str">
        <f t="shared" si="266"/>
        <v>Matches old PSSE info</v>
      </c>
      <c r="J933" s="7"/>
      <c r="K933" s="11"/>
      <c r="L933" s="7">
        <v>552</v>
      </c>
      <c r="M933" s="7">
        <v>552</v>
      </c>
      <c r="N933" s="7">
        <v>635</v>
      </c>
      <c r="O933" s="7">
        <v>630</v>
      </c>
      <c r="P933" s="7">
        <v>630</v>
      </c>
      <c r="Q933" s="7">
        <v>661</v>
      </c>
      <c r="R933" s="1"/>
      <c r="S933" s="5">
        <v>401</v>
      </c>
      <c r="T933" s="96">
        <v>559</v>
      </c>
      <c r="U933" s="96">
        <v>653</v>
      </c>
      <c r="V933" s="5">
        <v>556</v>
      </c>
      <c r="W933" s="7">
        <v>630</v>
      </c>
      <c r="X933" s="49">
        <v>661</v>
      </c>
      <c r="Y933" s="56">
        <f t="shared" si="267"/>
        <v>-151</v>
      </c>
      <c r="Z933" s="7">
        <f t="shared" si="268"/>
        <v>7</v>
      </c>
      <c r="AA933" s="7">
        <f t="shared" si="269"/>
        <v>18</v>
      </c>
      <c r="AB933" s="7">
        <f t="shared" si="270"/>
        <v>-74</v>
      </c>
      <c r="AC933" s="7">
        <f t="shared" si="271"/>
        <v>0</v>
      </c>
      <c r="AD933" s="7">
        <f t="shared" si="272"/>
        <v>0</v>
      </c>
      <c r="AI933" s="86" t="b">
        <f t="shared" si="273"/>
        <v>1</v>
      </c>
      <c r="AJ933" s="86" t="b">
        <f t="shared" si="274"/>
        <v>1</v>
      </c>
      <c r="AK933" s="86" t="b">
        <f t="shared" si="275"/>
        <v>0</v>
      </c>
      <c r="AM933" s="12" t="str">
        <f t="shared" si="238"/>
        <v>increase or decrease</v>
      </c>
      <c r="AN933" s="12" t="str">
        <f t="shared" si="239"/>
        <v>decrease</v>
      </c>
      <c r="AO933" s="12" t="str">
        <f t="shared" si="240"/>
        <v>increase or decrease</v>
      </c>
      <c r="AP933" s="12" t="str">
        <f t="shared" si="241"/>
        <v>increase</v>
      </c>
      <c r="AQ933" s="12" t="str">
        <f t="shared" si="242"/>
        <v>increase or decrease</v>
      </c>
      <c r="AR933" s="12" t="str">
        <f t="shared" si="243"/>
        <v>increase</v>
      </c>
      <c r="AS933" s="12" t="str">
        <f t="shared" si="244"/>
        <v>increase or decrease</v>
      </c>
      <c r="AT933" s="12" t="str">
        <f t="shared" si="245"/>
        <v>decrease</v>
      </c>
      <c r="AU933" s="12" t="str">
        <f t="shared" si="246"/>
        <v>no change</v>
      </c>
      <c r="AV933" s="12" t="str">
        <f t="shared" si="247"/>
        <v>blank</v>
      </c>
      <c r="AW933" s="12" t="str">
        <f t="shared" si="248"/>
        <v>no change</v>
      </c>
      <c r="AX933" s="12" t="str">
        <f t="shared" si="249"/>
        <v>blank</v>
      </c>
      <c r="AY933" s="103"/>
      <c r="AZ933" s="103" t="str">
        <f t="shared" si="250"/>
        <v xml:space="preserve"> </v>
      </c>
      <c r="BA933" s="103" t="str">
        <f t="shared" si="251"/>
        <v>increase</v>
      </c>
      <c r="BB933" s="103" t="str">
        <f t="shared" si="252"/>
        <v>decrease</v>
      </c>
      <c r="BC933" s="12" t="str">
        <f t="shared" si="253"/>
        <v xml:space="preserve"> </v>
      </c>
      <c r="BD933" s="12" t="str">
        <f t="shared" si="254"/>
        <v xml:space="preserve"> </v>
      </c>
      <c r="BE933" s="12" t="str">
        <f t="shared" si="255"/>
        <v>both</v>
      </c>
      <c r="BH933" s="110">
        <f t="shared" si="256"/>
        <v>-0.27355072463768115</v>
      </c>
      <c r="BI933" s="110">
        <f t="shared" si="257"/>
        <v>1.2681159420289856E-2</v>
      </c>
      <c r="BJ933" s="110">
        <f t="shared" si="258"/>
        <v>2.8346456692913385E-2</v>
      </c>
      <c r="BK933" s="110">
        <f t="shared" si="259"/>
        <v>-0.11746031746031746</v>
      </c>
      <c r="BL933" s="110">
        <f t="shared" si="260"/>
        <v>0</v>
      </c>
      <c r="BM933" s="110">
        <f t="shared" si="261"/>
        <v>0</v>
      </c>
      <c r="BN933" s="103"/>
      <c r="BO933" s="130">
        <f t="shared" si="262"/>
        <v>-0.27355072463768115</v>
      </c>
      <c r="BP933" s="130" cm="1">
        <f t="array" ref="BP933">MIN(IF(BH933:BM933&lt;0, BH933:BM933))</f>
        <v>-0.27355072463768115</v>
      </c>
      <c r="BQ933" s="12">
        <f t="shared" si="263"/>
        <v>1</v>
      </c>
      <c r="BR933" s="12">
        <f t="shared" si="264"/>
        <v>0</v>
      </c>
      <c r="BS933" s="12">
        <f t="shared" si="265"/>
        <v>0</v>
      </c>
      <c r="BT933" s="12"/>
      <c r="CA933" s="108"/>
    </row>
    <row r="934" spans="1:79" x14ac:dyDescent="0.35">
      <c r="A934" s="99">
        <v>44148</v>
      </c>
      <c r="B934" s="84" t="s">
        <v>26</v>
      </c>
      <c r="C934" s="7">
        <v>23002</v>
      </c>
      <c r="D934" s="7" t="s">
        <v>154</v>
      </c>
      <c r="E934" s="7">
        <v>232006</v>
      </c>
      <c r="F934" s="7" t="s">
        <v>201</v>
      </c>
      <c r="G934" s="7">
        <v>232007</v>
      </c>
      <c r="H934" s="7">
        <v>1</v>
      </c>
      <c r="I934" s="7" t="str">
        <f t="shared" si="266"/>
        <v>Matches old PSSE info</v>
      </c>
      <c r="J934" s="7"/>
      <c r="K934" s="11"/>
      <c r="L934" s="7">
        <v>550</v>
      </c>
      <c r="M934" s="7">
        <v>678</v>
      </c>
      <c r="N934" s="7">
        <v>780</v>
      </c>
      <c r="O934" s="7">
        <v>707</v>
      </c>
      <c r="P934" s="7">
        <v>804</v>
      </c>
      <c r="Q934" s="7">
        <v>925</v>
      </c>
      <c r="R934" s="1"/>
      <c r="S934" s="5">
        <v>525</v>
      </c>
      <c r="T934" s="96">
        <v>681</v>
      </c>
      <c r="U934" s="5">
        <v>771</v>
      </c>
      <c r="V934" s="5">
        <v>646</v>
      </c>
      <c r="W934" s="96">
        <v>807</v>
      </c>
      <c r="X934" s="52">
        <v>913</v>
      </c>
      <c r="Y934" s="56">
        <f t="shared" si="267"/>
        <v>-25</v>
      </c>
      <c r="Z934" s="7">
        <f t="shared" si="268"/>
        <v>3</v>
      </c>
      <c r="AA934" s="7">
        <f t="shared" si="269"/>
        <v>-9</v>
      </c>
      <c r="AB934" s="7">
        <f t="shared" si="270"/>
        <v>-61</v>
      </c>
      <c r="AC934" s="7">
        <f t="shared" si="271"/>
        <v>3</v>
      </c>
      <c r="AD934" s="7">
        <f t="shared" si="272"/>
        <v>-12</v>
      </c>
      <c r="AI934" s="86" t="b">
        <f t="shared" si="273"/>
        <v>1</v>
      </c>
      <c r="AJ934" s="86" t="b">
        <f t="shared" si="274"/>
        <v>1</v>
      </c>
      <c r="AK934" s="86" t="b">
        <f t="shared" si="275"/>
        <v>0</v>
      </c>
      <c r="AM934" s="12" t="str">
        <f t="shared" si="238"/>
        <v>increase or decrease</v>
      </c>
      <c r="AN934" s="12" t="str">
        <f t="shared" si="239"/>
        <v>decrease</v>
      </c>
      <c r="AO934" s="12" t="str">
        <f t="shared" si="240"/>
        <v>increase or decrease</v>
      </c>
      <c r="AP934" s="12" t="str">
        <f t="shared" si="241"/>
        <v>increase</v>
      </c>
      <c r="AQ934" s="12" t="str">
        <f t="shared" si="242"/>
        <v>increase or decrease</v>
      </c>
      <c r="AR934" s="12" t="str">
        <f t="shared" si="243"/>
        <v>decrease</v>
      </c>
      <c r="AS934" s="12" t="str">
        <f t="shared" si="244"/>
        <v>increase or decrease</v>
      </c>
      <c r="AT934" s="12" t="str">
        <f t="shared" si="245"/>
        <v>decrease</v>
      </c>
      <c r="AU934" s="12" t="str">
        <f t="shared" si="246"/>
        <v>increase or decrease</v>
      </c>
      <c r="AV934" s="12" t="str">
        <f t="shared" si="247"/>
        <v>increase</v>
      </c>
      <c r="AW934" s="12" t="str">
        <f t="shared" si="248"/>
        <v>increase or decrease</v>
      </c>
      <c r="AX934" s="12" t="str">
        <f t="shared" si="249"/>
        <v>decrease</v>
      </c>
      <c r="AY934" s="103"/>
      <c r="AZ934" s="103" t="str">
        <f t="shared" si="250"/>
        <v xml:space="preserve"> </v>
      </c>
      <c r="BA934" s="103" t="str">
        <f t="shared" si="251"/>
        <v>increase</v>
      </c>
      <c r="BB934" s="103" t="str">
        <f t="shared" si="252"/>
        <v>decrease</v>
      </c>
      <c r="BC934" s="12" t="str">
        <f t="shared" si="253"/>
        <v xml:space="preserve"> </v>
      </c>
      <c r="BD934" s="12" t="str">
        <f t="shared" si="254"/>
        <v xml:space="preserve"> </v>
      </c>
      <c r="BE934" s="12" t="str">
        <f t="shared" si="255"/>
        <v>both</v>
      </c>
      <c r="BH934" s="110">
        <f t="shared" si="256"/>
        <v>-4.5454545454545456E-2</v>
      </c>
      <c r="BI934" s="110">
        <f t="shared" si="257"/>
        <v>4.4247787610619468E-3</v>
      </c>
      <c r="BJ934" s="110">
        <f t="shared" si="258"/>
        <v>-1.1538461538461539E-2</v>
      </c>
      <c r="BK934" s="110">
        <f t="shared" si="259"/>
        <v>-8.6280056577086275E-2</v>
      </c>
      <c r="BL934" s="110">
        <f t="shared" si="260"/>
        <v>3.7313432835820895E-3</v>
      </c>
      <c r="BM934" s="110">
        <f t="shared" si="261"/>
        <v>-1.2972972972972972E-2</v>
      </c>
      <c r="BN934" s="103"/>
      <c r="BO934" s="130">
        <f t="shared" si="262"/>
        <v>-8.6280056577086275E-2</v>
      </c>
      <c r="BP934" s="130" cm="1">
        <f t="array" ref="BP934">MIN(IF(BH934:BM934&lt;0, BH934:BM934))</f>
        <v>-8.6280056577086275E-2</v>
      </c>
      <c r="BQ934" s="12">
        <f t="shared" si="263"/>
        <v>0</v>
      </c>
      <c r="BR934" s="12">
        <f t="shared" si="264"/>
        <v>0</v>
      </c>
      <c r="BS934" s="12">
        <f t="shared" si="265"/>
        <v>1</v>
      </c>
      <c r="BT934" s="12"/>
      <c r="CA934" s="108"/>
    </row>
    <row r="935" spans="1:79" x14ac:dyDescent="0.35">
      <c r="A935" s="99">
        <v>44148</v>
      </c>
      <c r="B935" s="84" t="s">
        <v>26</v>
      </c>
      <c r="C935" s="7">
        <v>23005</v>
      </c>
      <c r="D935" s="7" t="s">
        <v>198</v>
      </c>
      <c r="E935" s="35">
        <v>231008</v>
      </c>
      <c r="F935" s="7" t="s">
        <v>202</v>
      </c>
      <c r="G935" s="35">
        <v>231007</v>
      </c>
      <c r="H935" s="7">
        <v>1</v>
      </c>
      <c r="I935" s="7" t="str">
        <f t="shared" si="266"/>
        <v>Matches old PSSE info</v>
      </c>
      <c r="J935" s="7"/>
      <c r="K935" s="11"/>
      <c r="L935" s="7">
        <v>549</v>
      </c>
      <c r="M935" s="7">
        <v>621</v>
      </c>
      <c r="N935" s="7">
        <v>714</v>
      </c>
      <c r="O935" s="7">
        <v>640</v>
      </c>
      <c r="P935" s="7">
        <v>702</v>
      </c>
      <c r="Q935" s="7">
        <v>808</v>
      </c>
      <c r="R935" s="1"/>
      <c r="S935" s="96">
        <v>659</v>
      </c>
      <c r="T935" s="96">
        <v>799</v>
      </c>
      <c r="U935" s="96">
        <v>919</v>
      </c>
      <c r="V935" s="96">
        <v>748</v>
      </c>
      <c r="W935" s="96">
        <v>891</v>
      </c>
      <c r="X935" s="98">
        <v>1025</v>
      </c>
      <c r="Y935" s="56">
        <f t="shared" si="267"/>
        <v>110</v>
      </c>
      <c r="Z935" s="7">
        <f t="shared" si="268"/>
        <v>178</v>
      </c>
      <c r="AA935" s="7">
        <f t="shared" si="269"/>
        <v>205</v>
      </c>
      <c r="AB935" s="7">
        <f t="shared" si="270"/>
        <v>108</v>
      </c>
      <c r="AC935" s="7">
        <f t="shared" si="271"/>
        <v>189</v>
      </c>
      <c r="AD935" s="7">
        <f t="shared" si="272"/>
        <v>217</v>
      </c>
      <c r="AI935" s="86" t="b">
        <f t="shared" si="273"/>
        <v>1</v>
      </c>
      <c r="AJ935" s="86" t="b">
        <f t="shared" si="274"/>
        <v>1</v>
      </c>
      <c r="AK935" s="86" t="b">
        <f t="shared" si="275"/>
        <v>0</v>
      </c>
      <c r="AM935" s="12" t="str">
        <f t="shared" si="238"/>
        <v>increase or decrease</v>
      </c>
      <c r="AN935" s="12" t="str">
        <f t="shared" si="239"/>
        <v>increase</v>
      </c>
      <c r="AO935" s="12" t="str">
        <f t="shared" si="240"/>
        <v>increase or decrease</v>
      </c>
      <c r="AP935" s="12" t="str">
        <f t="shared" si="241"/>
        <v>increase</v>
      </c>
      <c r="AQ935" s="12" t="str">
        <f t="shared" si="242"/>
        <v>increase or decrease</v>
      </c>
      <c r="AR935" s="12" t="str">
        <f t="shared" si="243"/>
        <v>increase</v>
      </c>
      <c r="AS935" s="12" t="str">
        <f t="shared" si="244"/>
        <v>increase or decrease</v>
      </c>
      <c r="AT935" s="12" t="str">
        <f t="shared" si="245"/>
        <v>increase</v>
      </c>
      <c r="AU935" s="12" t="str">
        <f t="shared" si="246"/>
        <v>increase or decrease</v>
      </c>
      <c r="AV935" s="12" t="str">
        <f t="shared" si="247"/>
        <v>increase</v>
      </c>
      <c r="AW935" s="12" t="str">
        <f t="shared" si="248"/>
        <v>increase or decrease</v>
      </c>
      <c r="AX935" s="12" t="str">
        <f t="shared" si="249"/>
        <v>increase</v>
      </c>
      <c r="AY935" s="103"/>
      <c r="AZ935" s="103" t="str">
        <f t="shared" si="250"/>
        <v xml:space="preserve"> </v>
      </c>
      <c r="BA935" s="103" t="str">
        <f t="shared" si="251"/>
        <v>increase</v>
      </c>
      <c r="BB935" s="103" t="str">
        <f t="shared" si="252"/>
        <v xml:space="preserve"> </v>
      </c>
      <c r="BC935" s="12" t="str">
        <f t="shared" si="253"/>
        <v>increase</v>
      </c>
      <c r="BD935" s="12" t="str">
        <f t="shared" si="254"/>
        <v xml:space="preserve"> </v>
      </c>
      <c r="BE935" s="12" t="str">
        <f t="shared" si="255"/>
        <v xml:space="preserve"> </v>
      </c>
      <c r="BH935" s="110">
        <f t="shared" si="256"/>
        <v>0.20036429872495445</v>
      </c>
      <c r="BI935" s="110">
        <f t="shared" si="257"/>
        <v>0.28663446054750402</v>
      </c>
      <c r="BJ935" s="110">
        <f t="shared" si="258"/>
        <v>0.28711484593837533</v>
      </c>
      <c r="BK935" s="110">
        <f t="shared" si="259"/>
        <v>0.16875000000000001</v>
      </c>
      <c r="BL935" s="110">
        <f t="shared" si="260"/>
        <v>0.26923076923076922</v>
      </c>
      <c r="BM935" s="110">
        <f t="shared" si="261"/>
        <v>0.26856435643564358</v>
      </c>
      <c r="BN935" s="103"/>
      <c r="BO935" s="130">
        <f t="shared" si="262"/>
        <v>0.28711484593837533</v>
      </c>
      <c r="BP935" s="130" cm="1">
        <f t="array" ref="BP935">MIN(IF(BH935:BM935&lt;0, BH935:BM935))</f>
        <v>0</v>
      </c>
      <c r="BQ935" s="12">
        <f t="shared" si="263"/>
        <v>0</v>
      </c>
      <c r="BR935" s="12">
        <f t="shared" si="264"/>
        <v>0</v>
      </c>
      <c r="BS935" s="12">
        <f t="shared" si="265"/>
        <v>0</v>
      </c>
      <c r="BT935" s="12"/>
      <c r="CA935" s="108"/>
    </row>
    <row r="936" spans="1:79" x14ac:dyDescent="0.35">
      <c r="A936" s="102">
        <v>44224</v>
      </c>
      <c r="B936" s="11" t="s">
        <v>26</v>
      </c>
      <c r="C936" s="7">
        <v>23009</v>
      </c>
      <c r="D936" s="7" t="s">
        <v>32</v>
      </c>
      <c r="E936" s="7">
        <v>231003</v>
      </c>
      <c r="F936" s="7" t="s">
        <v>252</v>
      </c>
      <c r="G936" s="7">
        <v>232000</v>
      </c>
      <c r="H936" s="7">
        <v>1</v>
      </c>
      <c r="I936" s="7" t="str">
        <f t="shared" si="266"/>
        <v>Matches old PSSE info</v>
      </c>
      <c r="J936" s="7"/>
      <c r="K936" s="11"/>
      <c r="L936" s="7">
        <v>650</v>
      </c>
      <c r="M936" s="7">
        <v>727</v>
      </c>
      <c r="N936" s="7">
        <v>763</v>
      </c>
      <c r="O936" s="7">
        <v>727</v>
      </c>
      <c r="P936" s="7">
        <v>727</v>
      </c>
      <c r="Q936" s="7">
        <v>763</v>
      </c>
      <c r="R936" s="1"/>
      <c r="S936" s="96">
        <v>653</v>
      </c>
      <c r="T936" s="7">
        <v>727</v>
      </c>
      <c r="U936" s="7">
        <v>763</v>
      </c>
      <c r="V936" s="7">
        <v>727</v>
      </c>
      <c r="W936" s="7">
        <v>727</v>
      </c>
      <c r="X936" s="49">
        <v>763</v>
      </c>
      <c r="Y936" s="56">
        <f t="shared" si="267"/>
        <v>3</v>
      </c>
      <c r="Z936" s="7">
        <f t="shared" si="268"/>
        <v>0</v>
      </c>
      <c r="AA936" s="7">
        <f t="shared" si="269"/>
        <v>0</v>
      </c>
      <c r="AB936" s="7">
        <f t="shared" si="270"/>
        <v>0</v>
      </c>
      <c r="AC936" s="7">
        <f t="shared" si="271"/>
        <v>0</v>
      </c>
      <c r="AD936" s="7">
        <f t="shared" si="272"/>
        <v>0</v>
      </c>
      <c r="AI936" s="86" t="b">
        <f t="shared" si="273"/>
        <v>1</v>
      </c>
      <c r="AJ936" s="86" t="b">
        <f t="shared" si="274"/>
        <v>1</v>
      </c>
      <c r="AK936" s="86" t="b">
        <f t="shared" si="275"/>
        <v>0</v>
      </c>
      <c r="AM936" s="12" t="str">
        <f t="shared" si="238"/>
        <v>increase or decrease</v>
      </c>
      <c r="AN936" s="12" t="str">
        <f t="shared" si="239"/>
        <v>increase</v>
      </c>
      <c r="AO936" s="12" t="str">
        <f t="shared" si="240"/>
        <v>no change</v>
      </c>
      <c r="AP936" s="12" t="str">
        <f t="shared" si="241"/>
        <v>blank</v>
      </c>
      <c r="AQ936" s="12" t="str">
        <f t="shared" si="242"/>
        <v>no change</v>
      </c>
      <c r="AR936" s="12" t="str">
        <f t="shared" si="243"/>
        <v>blank</v>
      </c>
      <c r="AS936" s="12" t="str">
        <f t="shared" si="244"/>
        <v>no change</v>
      </c>
      <c r="AT936" s="12" t="str">
        <f t="shared" si="245"/>
        <v>blank</v>
      </c>
      <c r="AU936" s="12" t="str">
        <f t="shared" si="246"/>
        <v>no change</v>
      </c>
      <c r="AV936" s="12" t="str">
        <f t="shared" si="247"/>
        <v>blank</v>
      </c>
      <c r="AW936" s="12" t="str">
        <f t="shared" si="248"/>
        <v>no change</v>
      </c>
      <c r="AX936" s="12" t="str">
        <f t="shared" si="249"/>
        <v>blank</v>
      </c>
      <c r="AY936" s="103"/>
      <c r="AZ936" s="103" t="str">
        <f t="shared" si="250"/>
        <v xml:space="preserve"> </v>
      </c>
      <c r="BA936" s="103" t="str">
        <f t="shared" si="251"/>
        <v>increase</v>
      </c>
      <c r="BB936" s="103" t="str">
        <f t="shared" si="252"/>
        <v xml:space="preserve"> </v>
      </c>
      <c r="BC936" s="12" t="str">
        <f t="shared" si="253"/>
        <v>increase</v>
      </c>
      <c r="BD936" s="12" t="str">
        <f t="shared" si="254"/>
        <v xml:space="preserve"> </v>
      </c>
      <c r="BE936" s="12" t="str">
        <f t="shared" si="255"/>
        <v xml:space="preserve"> </v>
      </c>
      <c r="BH936" s="110">
        <f t="shared" si="256"/>
        <v>4.6153846153846158E-3</v>
      </c>
      <c r="BI936" s="110">
        <f t="shared" si="257"/>
        <v>0</v>
      </c>
      <c r="BJ936" s="110">
        <f t="shared" si="258"/>
        <v>0</v>
      </c>
      <c r="BK936" s="110">
        <f t="shared" si="259"/>
        <v>0</v>
      </c>
      <c r="BL936" s="110">
        <f t="shared" si="260"/>
        <v>0</v>
      </c>
      <c r="BM936" s="110">
        <f t="shared" si="261"/>
        <v>0</v>
      </c>
      <c r="BN936" s="103"/>
      <c r="BO936" s="130">
        <f t="shared" si="262"/>
        <v>4.6153846153846158E-3</v>
      </c>
      <c r="BP936" s="130" cm="1">
        <f t="array" ref="BP936">MIN(IF(BH936:BM936&lt;0, BH936:BM936))</f>
        <v>0</v>
      </c>
      <c r="BQ936" s="12">
        <f t="shared" si="263"/>
        <v>0</v>
      </c>
      <c r="BR936" s="12">
        <f t="shared" si="264"/>
        <v>0</v>
      </c>
      <c r="BS936" s="12">
        <f t="shared" si="265"/>
        <v>0</v>
      </c>
      <c r="BT936" s="12"/>
      <c r="CA936" s="108"/>
    </row>
    <row r="937" spans="1:79" x14ac:dyDescent="0.35">
      <c r="A937" s="102">
        <v>44201</v>
      </c>
      <c r="B937" s="11" t="s">
        <v>26</v>
      </c>
      <c r="C937" s="7">
        <v>23010</v>
      </c>
      <c r="D937" s="7" t="s">
        <v>31</v>
      </c>
      <c r="E937" s="7">
        <v>231002</v>
      </c>
      <c r="F937" s="7" t="s">
        <v>32</v>
      </c>
      <c r="G937" s="7">
        <v>231003</v>
      </c>
      <c r="H937" s="7">
        <v>1</v>
      </c>
      <c r="I937" s="7" t="str">
        <f t="shared" si="266"/>
        <v>Matches old PSSE info</v>
      </c>
      <c r="J937" s="7"/>
      <c r="K937" s="11"/>
      <c r="L937" s="7">
        <v>650</v>
      </c>
      <c r="M937" s="7">
        <v>804</v>
      </c>
      <c r="N937" s="7">
        <v>925</v>
      </c>
      <c r="O937" s="7">
        <v>748</v>
      </c>
      <c r="P937" s="7">
        <v>906</v>
      </c>
      <c r="Q937" s="7">
        <v>1042</v>
      </c>
      <c r="R937" s="1"/>
      <c r="S937" s="96">
        <v>653</v>
      </c>
      <c r="T937" s="5">
        <v>799</v>
      </c>
      <c r="U937" s="5">
        <v>900</v>
      </c>
      <c r="V937" s="7">
        <v>748</v>
      </c>
      <c r="W937" s="5">
        <v>891</v>
      </c>
      <c r="X937" s="52">
        <v>1016</v>
      </c>
      <c r="Y937" s="56">
        <f t="shared" si="267"/>
        <v>3</v>
      </c>
      <c r="Z937" s="7">
        <f t="shared" si="268"/>
        <v>-5</v>
      </c>
      <c r="AA937" s="7">
        <f t="shared" si="269"/>
        <v>-25</v>
      </c>
      <c r="AB937" s="7">
        <f t="shared" si="270"/>
        <v>0</v>
      </c>
      <c r="AC937" s="7">
        <f t="shared" si="271"/>
        <v>-15</v>
      </c>
      <c r="AD937" s="7">
        <f t="shared" si="272"/>
        <v>-26</v>
      </c>
      <c r="AI937" s="86" t="b">
        <f t="shared" si="273"/>
        <v>1</v>
      </c>
      <c r="AJ937" s="86" t="b">
        <f t="shared" si="274"/>
        <v>1</v>
      </c>
      <c r="AK937" s="86" t="b">
        <f t="shared" si="275"/>
        <v>0</v>
      </c>
      <c r="AM937" s="12" t="str">
        <f t="shared" si="238"/>
        <v>increase or decrease</v>
      </c>
      <c r="AN937" s="12" t="str">
        <f t="shared" si="239"/>
        <v>increase</v>
      </c>
      <c r="AO937" s="12" t="str">
        <f t="shared" si="240"/>
        <v>increase or decrease</v>
      </c>
      <c r="AP937" s="12" t="str">
        <f t="shared" si="241"/>
        <v>decrease</v>
      </c>
      <c r="AQ937" s="12" t="str">
        <f t="shared" si="242"/>
        <v>increase or decrease</v>
      </c>
      <c r="AR937" s="12" t="str">
        <f t="shared" si="243"/>
        <v>decrease</v>
      </c>
      <c r="AS937" s="12" t="str">
        <f t="shared" si="244"/>
        <v>no change</v>
      </c>
      <c r="AT937" s="12" t="str">
        <f t="shared" si="245"/>
        <v>blank</v>
      </c>
      <c r="AU937" s="12" t="str">
        <f t="shared" si="246"/>
        <v>increase or decrease</v>
      </c>
      <c r="AV937" s="12" t="str">
        <f t="shared" si="247"/>
        <v>decrease</v>
      </c>
      <c r="AW937" s="12" t="str">
        <f t="shared" si="248"/>
        <v>increase or decrease</v>
      </c>
      <c r="AX937" s="12" t="str">
        <f t="shared" si="249"/>
        <v>decrease</v>
      </c>
      <c r="AY937" s="103"/>
      <c r="AZ937" s="103" t="str">
        <f t="shared" si="250"/>
        <v xml:space="preserve"> </v>
      </c>
      <c r="BA937" s="103" t="str">
        <f t="shared" si="251"/>
        <v>increase</v>
      </c>
      <c r="BB937" s="103" t="str">
        <f t="shared" si="252"/>
        <v>decrease</v>
      </c>
      <c r="BC937" s="12" t="str">
        <f t="shared" si="253"/>
        <v xml:space="preserve"> </v>
      </c>
      <c r="BD937" s="12" t="str">
        <f t="shared" si="254"/>
        <v xml:space="preserve"> </v>
      </c>
      <c r="BE937" s="12" t="str">
        <f t="shared" si="255"/>
        <v>both</v>
      </c>
      <c r="BH937" s="110">
        <f t="shared" si="256"/>
        <v>4.6153846153846158E-3</v>
      </c>
      <c r="BI937" s="110">
        <f t="shared" si="257"/>
        <v>-6.2189054726368162E-3</v>
      </c>
      <c r="BJ937" s="110">
        <f t="shared" si="258"/>
        <v>-2.7027027027027029E-2</v>
      </c>
      <c r="BK937" s="110">
        <f t="shared" si="259"/>
        <v>0</v>
      </c>
      <c r="BL937" s="110">
        <f t="shared" si="260"/>
        <v>-1.6556291390728478E-2</v>
      </c>
      <c r="BM937" s="110">
        <f t="shared" si="261"/>
        <v>-2.4952015355086371E-2</v>
      </c>
      <c r="BN937" s="103"/>
      <c r="BO937" s="130">
        <f t="shared" si="262"/>
        <v>-2.7027027027027029E-2</v>
      </c>
      <c r="BP937" s="130" cm="1">
        <f t="array" ref="BP937">MIN(IF(BH937:BM937&lt;0, BH937:BM937))</f>
        <v>-2.7027027027027029E-2</v>
      </c>
      <c r="BQ937" s="12">
        <f t="shared" si="263"/>
        <v>0</v>
      </c>
      <c r="BR937" s="12">
        <f t="shared" si="264"/>
        <v>0</v>
      </c>
      <c r="BS937" s="12">
        <f t="shared" si="265"/>
        <v>1</v>
      </c>
      <c r="BT937" s="12"/>
      <c r="CA937" s="108"/>
    </row>
    <row r="938" spans="1:79" x14ac:dyDescent="0.35">
      <c r="A938" s="102">
        <v>44201</v>
      </c>
      <c r="B938" s="11" t="s">
        <v>26</v>
      </c>
      <c r="C938" s="7">
        <v>23011</v>
      </c>
      <c r="D938" s="7" t="s">
        <v>32</v>
      </c>
      <c r="E938" s="35">
        <v>231003</v>
      </c>
      <c r="F938" s="7" t="s">
        <v>33</v>
      </c>
      <c r="G938" s="35">
        <v>231004</v>
      </c>
      <c r="H938" s="7">
        <v>1</v>
      </c>
      <c r="I938" s="7" t="str">
        <f t="shared" si="266"/>
        <v>Matches old PSSE info</v>
      </c>
      <c r="J938" s="7"/>
      <c r="K938" s="11"/>
      <c r="L938" s="7">
        <v>1195</v>
      </c>
      <c r="M938" s="7">
        <v>1398</v>
      </c>
      <c r="N938" s="7">
        <v>1608</v>
      </c>
      <c r="O938" s="7">
        <v>1362</v>
      </c>
      <c r="P938" s="7">
        <v>1589</v>
      </c>
      <c r="Q938" s="7">
        <v>1673</v>
      </c>
      <c r="R938" s="1"/>
      <c r="S938" s="5">
        <v>916</v>
      </c>
      <c r="T938" s="5">
        <v>1035</v>
      </c>
      <c r="U938" s="5">
        <v>1191</v>
      </c>
      <c r="V938" s="5">
        <v>1067</v>
      </c>
      <c r="W938" s="5">
        <v>1171</v>
      </c>
      <c r="X938" s="52">
        <v>1346</v>
      </c>
      <c r="Y938" s="56">
        <f t="shared" si="267"/>
        <v>-279</v>
      </c>
      <c r="Z938" s="7">
        <f t="shared" si="268"/>
        <v>-363</v>
      </c>
      <c r="AA938" s="7">
        <f t="shared" si="269"/>
        <v>-417</v>
      </c>
      <c r="AB938" s="7">
        <f t="shared" si="270"/>
        <v>-295</v>
      </c>
      <c r="AC938" s="7">
        <f t="shared" si="271"/>
        <v>-418</v>
      </c>
      <c r="AD938" s="7">
        <f t="shared" si="272"/>
        <v>-327</v>
      </c>
      <c r="AI938" s="86" t="b">
        <f t="shared" si="273"/>
        <v>1</v>
      </c>
      <c r="AJ938" s="86" t="b">
        <f t="shared" si="274"/>
        <v>1</v>
      </c>
      <c r="AK938" s="86" t="b">
        <f t="shared" si="275"/>
        <v>0</v>
      </c>
      <c r="AM938" s="12" t="str">
        <f t="shared" si="238"/>
        <v>increase or decrease</v>
      </c>
      <c r="AN938" s="12" t="str">
        <f t="shared" si="239"/>
        <v>decrease</v>
      </c>
      <c r="AO938" s="12" t="str">
        <f t="shared" si="240"/>
        <v>increase or decrease</v>
      </c>
      <c r="AP938" s="12" t="str">
        <f t="shared" si="241"/>
        <v>decrease</v>
      </c>
      <c r="AQ938" s="12" t="str">
        <f t="shared" si="242"/>
        <v>increase or decrease</v>
      </c>
      <c r="AR938" s="12" t="str">
        <f t="shared" si="243"/>
        <v>decrease</v>
      </c>
      <c r="AS938" s="12" t="str">
        <f t="shared" si="244"/>
        <v>increase or decrease</v>
      </c>
      <c r="AT938" s="12" t="str">
        <f t="shared" si="245"/>
        <v>decrease</v>
      </c>
      <c r="AU938" s="12" t="str">
        <f t="shared" si="246"/>
        <v>increase or decrease</v>
      </c>
      <c r="AV938" s="12" t="str">
        <f t="shared" si="247"/>
        <v>decrease</v>
      </c>
      <c r="AW938" s="12" t="str">
        <f t="shared" si="248"/>
        <v>increase or decrease</v>
      </c>
      <c r="AX938" s="12" t="str">
        <f t="shared" si="249"/>
        <v>decrease</v>
      </c>
      <c r="AY938" s="103"/>
      <c r="AZ938" s="103" t="str">
        <f t="shared" si="250"/>
        <v xml:space="preserve"> </v>
      </c>
      <c r="BA938" s="103" t="str">
        <f t="shared" si="251"/>
        <v xml:space="preserve"> </v>
      </c>
      <c r="BB938" s="103" t="str">
        <f t="shared" si="252"/>
        <v>decrease</v>
      </c>
      <c r="BC938" s="12" t="str">
        <f t="shared" si="253"/>
        <v xml:space="preserve"> </v>
      </c>
      <c r="BD938" s="12" t="str">
        <f t="shared" si="254"/>
        <v>decrease</v>
      </c>
      <c r="BE938" s="12" t="str">
        <f t="shared" si="255"/>
        <v xml:space="preserve"> </v>
      </c>
      <c r="BH938" s="110">
        <f t="shared" si="256"/>
        <v>-0.23347280334728032</v>
      </c>
      <c r="BI938" s="110">
        <f t="shared" si="257"/>
        <v>-0.25965665236051499</v>
      </c>
      <c r="BJ938" s="110">
        <f t="shared" si="258"/>
        <v>-0.25932835820895522</v>
      </c>
      <c r="BK938" s="110">
        <f t="shared" si="259"/>
        <v>-0.21659324522760645</v>
      </c>
      <c r="BL938" s="110">
        <f t="shared" si="260"/>
        <v>-0.26305852737570801</v>
      </c>
      <c r="BM938" s="110">
        <f t="shared" si="261"/>
        <v>-0.19545726240286909</v>
      </c>
      <c r="BN938" s="103"/>
      <c r="BO938" s="130">
        <f t="shared" si="262"/>
        <v>-0.26305852737570801</v>
      </c>
      <c r="BP938" s="130" cm="1">
        <f t="array" ref="BP938">MIN(IF(BH938:BM938&lt;0, BH938:BM938))</f>
        <v>-0.26305852737570801</v>
      </c>
      <c r="BQ938" s="12">
        <f t="shared" si="263"/>
        <v>1</v>
      </c>
      <c r="BR938" s="12">
        <f t="shared" si="264"/>
        <v>0</v>
      </c>
      <c r="BS938" s="12">
        <f t="shared" si="265"/>
        <v>0</v>
      </c>
      <c r="BT938" s="12"/>
      <c r="CA938" s="108"/>
    </row>
    <row r="939" spans="1:79" x14ac:dyDescent="0.35">
      <c r="A939" s="102">
        <v>44249</v>
      </c>
      <c r="B939" s="11" t="s">
        <v>26</v>
      </c>
      <c r="C939" s="7">
        <v>23012</v>
      </c>
      <c r="D939" s="7" t="s">
        <v>29</v>
      </c>
      <c r="E939" s="7">
        <v>231001</v>
      </c>
      <c r="F939" s="7" t="s">
        <v>31</v>
      </c>
      <c r="G939" s="7">
        <v>231002</v>
      </c>
      <c r="H939" s="7">
        <v>1</v>
      </c>
      <c r="I939" s="7" t="str">
        <f t="shared" si="266"/>
        <v>Matches old PSSE info</v>
      </c>
      <c r="J939" s="7"/>
      <c r="K939" s="11"/>
      <c r="L939" s="7">
        <v>795</v>
      </c>
      <c r="M939" s="7">
        <v>924</v>
      </c>
      <c r="N939" s="7">
        <v>1062</v>
      </c>
      <c r="O939" s="7">
        <v>874</v>
      </c>
      <c r="P939" s="7">
        <v>995</v>
      </c>
      <c r="Q939" s="7">
        <v>1145</v>
      </c>
      <c r="R939" s="1"/>
      <c r="S939" s="5">
        <v>653</v>
      </c>
      <c r="T939" s="5">
        <v>808</v>
      </c>
      <c r="U939" s="5">
        <v>900</v>
      </c>
      <c r="V939" s="5">
        <v>752</v>
      </c>
      <c r="W939" s="5">
        <v>910</v>
      </c>
      <c r="X939" s="52">
        <v>1016</v>
      </c>
      <c r="Y939" s="56">
        <f t="shared" si="267"/>
        <v>-142</v>
      </c>
      <c r="Z939" s="7">
        <f t="shared" si="268"/>
        <v>-116</v>
      </c>
      <c r="AA939" s="7">
        <f t="shared" si="269"/>
        <v>-162</v>
      </c>
      <c r="AB939" s="7">
        <f t="shared" si="270"/>
        <v>-122</v>
      </c>
      <c r="AC939" s="7">
        <f t="shared" si="271"/>
        <v>-85</v>
      </c>
      <c r="AD939" s="7">
        <f t="shared" si="272"/>
        <v>-129</v>
      </c>
      <c r="AI939" s="86" t="b">
        <f t="shared" si="273"/>
        <v>1</v>
      </c>
      <c r="AJ939" s="86" t="b">
        <f t="shared" si="274"/>
        <v>1</v>
      </c>
      <c r="AK939" s="86" t="b">
        <f t="shared" si="275"/>
        <v>0</v>
      </c>
      <c r="AM939" s="12" t="str">
        <f t="shared" si="238"/>
        <v>increase or decrease</v>
      </c>
      <c r="AN939" s="12" t="str">
        <f t="shared" si="239"/>
        <v>decrease</v>
      </c>
      <c r="AO939" s="12" t="str">
        <f t="shared" si="240"/>
        <v>increase or decrease</v>
      </c>
      <c r="AP939" s="12" t="str">
        <f t="shared" si="241"/>
        <v>decrease</v>
      </c>
      <c r="AQ939" s="12" t="str">
        <f t="shared" si="242"/>
        <v>increase or decrease</v>
      </c>
      <c r="AR939" s="12" t="str">
        <f t="shared" si="243"/>
        <v>decrease</v>
      </c>
      <c r="AS939" s="12" t="str">
        <f t="shared" si="244"/>
        <v>increase or decrease</v>
      </c>
      <c r="AT939" s="12" t="str">
        <f t="shared" si="245"/>
        <v>decrease</v>
      </c>
      <c r="AU939" s="12" t="str">
        <f t="shared" si="246"/>
        <v>increase or decrease</v>
      </c>
      <c r="AV939" s="12" t="str">
        <f t="shared" si="247"/>
        <v>decrease</v>
      </c>
      <c r="AW939" s="12" t="str">
        <f t="shared" si="248"/>
        <v>increase or decrease</v>
      </c>
      <c r="AX939" s="12" t="str">
        <f t="shared" si="249"/>
        <v>decrease</v>
      </c>
      <c r="AY939" s="103"/>
      <c r="AZ939" s="103" t="str">
        <f t="shared" si="250"/>
        <v xml:space="preserve"> </v>
      </c>
      <c r="BA939" s="103" t="str">
        <f t="shared" si="251"/>
        <v xml:space="preserve"> </v>
      </c>
      <c r="BB939" s="103" t="str">
        <f t="shared" si="252"/>
        <v>decrease</v>
      </c>
      <c r="BC939" s="12" t="str">
        <f t="shared" si="253"/>
        <v xml:space="preserve"> </v>
      </c>
      <c r="BD939" s="12" t="str">
        <f t="shared" si="254"/>
        <v>decrease</v>
      </c>
      <c r="BE939" s="12" t="str">
        <f t="shared" si="255"/>
        <v xml:space="preserve"> </v>
      </c>
      <c r="BH939" s="110">
        <f t="shared" si="256"/>
        <v>-0.17861635220125785</v>
      </c>
      <c r="BI939" s="110">
        <f t="shared" si="257"/>
        <v>-0.12554112554112554</v>
      </c>
      <c r="BJ939" s="110">
        <f t="shared" si="258"/>
        <v>-0.15254237288135594</v>
      </c>
      <c r="BK939" s="110">
        <f t="shared" si="259"/>
        <v>-0.13958810068649885</v>
      </c>
      <c r="BL939" s="110">
        <f t="shared" si="260"/>
        <v>-8.5427135678391955E-2</v>
      </c>
      <c r="BM939" s="110">
        <f t="shared" si="261"/>
        <v>-0.11266375545851529</v>
      </c>
      <c r="BN939" s="103"/>
      <c r="BO939" s="130">
        <f t="shared" si="262"/>
        <v>-0.17861635220125785</v>
      </c>
      <c r="BP939" s="130" cm="1">
        <f t="array" ref="BP939">MIN(IF(BH939:BM939&lt;0, BH939:BM939))</f>
        <v>-0.17861635220125785</v>
      </c>
      <c r="BQ939" s="12">
        <f t="shared" si="263"/>
        <v>0</v>
      </c>
      <c r="BR939" s="12">
        <f t="shared" si="264"/>
        <v>1</v>
      </c>
      <c r="BS939" s="12">
        <f t="shared" si="265"/>
        <v>0</v>
      </c>
      <c r="BT939" s="12"/>
      <c r="CA939" s="108"/>
    </row>
    <row r="940" spans="1:79" x14ac:dyDescent="0.35">
      <c r="A940" s="102">
        <v>44249</v>
      </c>
      <c r="B940" s="11" t="s">
        <v>26</v>
      </c>
      <c r="C940" s="7">
        <v>23013</v>
      </c>
      <c r="D940" s="7" t="s">
        <v>31</v>
      </c>
      <c r="E940" s="7">
        <v>231002</v>
      </c>
      <c r="F940" s="35" t="s">
        <v>32</v>
      </c>
      <c r="G940" s="7">
        <v>231003</v>
      </c>
      <c r="H940" s="7">
        <v>1</v>
      </c>
      <c r="I940" s="7" t="str">
        <f t="shared" si="266"/>
        <v>Matches old PSSE info</v>
      </c>
      <c r="J940" s="7"/>
      <c r="K940" s="11"/>
      <c r="L940" s="7">
        <v>650</v>
      </c>
      <c r="M940" s="7">
        <v>804</v>
      </c>
      <c r="N940" s="7">
        <v>925</v>
      </c>
      <c r="O940" s="7">
        <v>748</v>
      </c>
      <c r="P940" s="7">
        <v>906</v>
      </c>
      <c r="Q940" s="7">
        <v>1042</v>
      </c>
      <c r="R940" s="1"/>
      <c r="S940" s="96">
        <v>653</v>
      </c>
      <c r="T940" s="5">
        <v>799</v>
      </c>
      <c r="U940" s="5">
        <v>900</v>
      </c>
      <c r="V940" s="7">
        <v>748</v>
      </c>
      <c r="W940" s="5">
        <v>891</v>
      </c>
      <c r="X940" s="52">
        <v>1016</v>
      </c>
      <c r="Y940" s="56">
        <f t="shared" si="267"/>
        <v>3</v>
      </c>
      <c r="Z940" s="7">
        <f t="shared" si="268"/>
        <v>-5</v>
      </c>
      <c r="AA940" s="7">
        <f t="shared" si="269"/>
        <v>-25</v>
      </c>
      <c r="AB940" s="7">
        <f t="shared" si="270"/>
        <v>0</v>
      </c>
      <c r="AC940" s="7">
        <f t="shared" si="271"/>
        <v>-15</v>
      </c>
      <c r="AD940" s="7">
        <f t="shared" si="272"/>
        <v>-26</v>
      </c>
      <c r="AI940" s="86" t="b">
        <f t="shared" si="273"/>
        <v>1</v>
      </c>
      <c r="AJ940" s="86" t="b">
        <f t="shared" si="274"/>
        <v>1</v>
      </c>
      <c r="AK940" s="86" t="b">
        <f t="shared" si="275"/>
        <v>0</v>
      </c>
      <c r="AM940" s="12" t="str">
        <f t="shared" si="238"/>
        <v>increase or decrease</v>
      </c>
      <c r="AN940" s="12" t="str">
        <f t="shared" si="239"/>
        <v>increase</v>
      </c>
      <c r="AO940" s="12" t="str">
        <f t="shared" si="240"/>
        <v>increase or decrease</v>
      </c>
      <c r="AP940" s="12" t="str">
        <f t="shared" si="241"/>
        <v>decrease</v>
      </c>
      <c r="AQ940" s="12" t="str">
        <f t="shared" si="242"/>
        <v>increase or decrease</v>
      </c>
      <c r="AR940" s="12" t="str">
        <f t="shared" si="243"/>
        <v>decrease</v>
      </c>
      <c r="AS940" s="12" t="str">
        <f t="shared" si="244"/>
        <v>no change</v>
      </c>
      <c r="AT940" s="12" t="str">
        <f t="shared" si="245"/>
        <v>blank</v>
      </c>
      <c r="AU940" s="12" t="str">
        <f t="shared" si="246"/>
        <v>increase or decrease</v>
      </c>
      <c r="AV940" s="12" t="str">
        <f t="shared" si="247"/>
        <v>decrease</v>
      </c>
      <c r="AW940" s="12" t="str">
        <f t="shared" si="248"/>
        <v>increase or decrease</v>
      </c>
      <c r="AX940" s="12" t="str">
        <f t="shared" si="249"/>
        <v>decrease</v>
      </c>
      <c r="AY940" s="103"/>
      <c r="AZ940" s="103" t="str">
        <f t="shared" si="250"/>
        <v xml:space="preserve"> </v>
      </c>
      <c r="BA940" s="103" t="str">
        <f t="shared" si="251"/>
        <v>increase</v>
      </c>
      <c r="BB940" s="103" t="str">
        <f t="shared" si="252"/>
        <v>decrease</v>
      </c>
      <c r="BC940" s="12" t="str">
        <f t="shared" si="253"/>
        <v xml:space="preserve"> </v>
      </c>
      <c r="BD940" s="12" t="str">
        <f t="shared" si="254"/>
        <v xml:space="preserve"> </v>
      </c>
      <c r="BE940" s="12" t="str">
        <f t="shared" si="255"/>
        <v>both</v>
      </c>
      <c r="BH940" s="110">
        <f t="shared" si="256"/>
        <v>4.6153846153846158E-3</v>
      </c>
      <c r="BI940" s="110">
        <f t="shared" si="257"/>
        <v>-6.2189054726368162E-3</v>
      </c>
      <c r="BJ940" s="110">
        <f t="shared" si="258"/>
        <v>-2.7027027027027029E-2</v>
      </c>
      <c r="BK940" s="110">
        <f t="shared" si="259"/>
        <v>0</v>
      </c>
      <c r="BL940" s="110">
        <f t="shared" si="260"/>
        <v>-1.6556291390728478E-2</v>
      </c>
      <c r="BM940" s="110">
        <f t="shared" si="261"/>
        <v>-2.4952015355086371E-2</v>
      </c>
      <c r="BN940" s="103"/>
      <c r="BO940" s="130">
        <f t="shared" si="262"/>
        <v>-2.7027027027027029E-2</v>
      </c>
      <c r="BP940" s="130" cm="1">
        <f t="array" ref="BP940">MIN(IF(BH940:BM940&lt;0, BH940:BM940))</f>
        <v>-2.7027027027027029E-2</v>
      </c>
      <c r="BQ940" s="12">
        <f t="shared" si="263"/>
        <v>0</v>
      </c>
      <c r="BR940" s="12">
        <f t="shared" si="264"/>
        <v>0</v>
      </c>
      <c r="BS940" s="12">
        <f t="shared" si="265"/>
        <v>1</v>
      </c>
      <c r="BT940" s="12"/>
      <c r="CA940" s="108"/>
    </row>
    <row r="941" spans="1:79" x14ac:dyDescent="0.35">
      <c r="A941" s="102">
        <v>44201</v>
      </c>
      <c r="B941" s="11" t="s">
        <v>26</v>
      </c>
      <c r="C941" s="7">
        <v>23015</v>
      </c>
      <c r="D941" s="7" t="s">
        <v>200</v>
      </c>
      <c r="E941" s="7">
        <v>231000</v>
      </c>
      <c r="F941" s="7" t="s">
        <v>303</v>
      </c>
      <c r="G941" s="7">
        <v>231001</v>
      </c>
      <c r="H941" s="7">
        <v>1</v>
      </c>
      <c r="I941" s="7" t="str">
        <f t="shared" ref="I941:I970" si="276">IF(COUNTIF($C$467:$C$813,C941)&gt;0,IF(AND((E941=INDEX($E$467:$E$813,MATCH(C941,$C$467:$C$813,0))),(G941=INDEX($G$467:$G$813,MATCH(C941,$C$467:$C$813,0))),(H941=INDEX($H$467:$H$813,MATCH(C941,$C$467:$C$813,0)))),"Matches old PSSE info","Does not match old PSSE info"),"New Update")</f>
        <v>Matches old PSSE info</v>
      </c>
      <c r="J941" s="7"/>
      <c r="K941" s="11"/>
      <c r="L941" s="7">
        <v>650</v>
      </c>
      <c r="M941" s="7">
        <v>804</v>
      </c>
      <c r="N941" s="7">
        <v>925</v>
      </c>
      <c r="O941" s="7">
        <v>748</v>
      </c>
      <c r="P941" s="7">
        <v>897</v>
      </c>
      <c r="Q941" s="7">
        <v>941</v>
      </c>
      <c r="R941" s="1"/>
      <c r="S941" s="96">
        <v>653</v>
      </c>
      <c r="T941" s="96">
        <v>808</v>
      </c>
      <c r="U941" s="5">
        <v>900</v>
      </c>
      <c r="V941" s="96">
        <v>752</v>
      </c>
      <c r="W941" s="7">
        <v>897</v>
      </c>
      <c r="X941" s="49">
        <v>941</v>
      </c>
      <c r="Y941" s="56">
        <f t="shared" ref="Y941:Y970" si="277">S941-L941</f>
        <v>3</v>
      </c>
      <c r="Z941" s="7">
        <f t="shared" ref="Z941:Z970" si="278">T941-M941</f>
        <v>4</v>
      </c>
      <c r="AA941" s="7">
        <f t="shared" ref="AA941:AA970" si="279">U941-N941</f>
        <v>-25</v>
      </c>
      <c r="AB941" s="7">
        <f t="shared" ref="AB941:AB970" si="280">V941-O941</f>
        <v>4</v>
      </c>
      <c r="AC941" s="7">
        <f t="shared" ref="AC941:AC970" si="281">W941-P941</f>
        <v>0</v>
      </c>
      <c r="AD941" s="7">
        <f t="shared" ref="AD941:AD970" si="282">X941-Q941</f>
        <v>0</v>
      </c>
      <c r="AI941" s="86" t="b">
        <f t="shared" ref="AI941:AI970" si="283">(U941/T941)&gt;=1.03</f>
        <v>1</v>
      </c>
      <c r="AJ941" s="86" t="b">
        <f t="shared" ref="AJ941:AJ970" si="284">(X941/W941)&gt;=1.03</f>
        <v>1</v>
      </c>
      <c r="AK941" s="86" t="b">
        <f t="shared" ref="AK941:AK970" si="285">OR(NOT(AI941),NOT(AJ941))</f>
        <v>0</v>
      </c>
      <c r="AM941" s="12" t="str">
        <f t="shared" si="238"/>
        <v>increase or decrease</v>
      </c>
      <c r="AN941" s="12" t="str">
        <f t="shared" si="239"/>
        <v>increase</v>
      </c>
      <c r="AO941" s="12" t="str">
        <f t="shared" si="240"/>
        <v>increase or decrease</v>
      </c>
      <c r="AP941" s="12" t="str">
        <f t="shared" si="241"/>
        <v>increase</v>
      </c>
      <c r="AQ941" s="12" t="str">
        <f t="shared" si="242"/>
        <v>increase or decrease</v>
      </c>
      <c r="AR941" s="12" t="str">
        <f t="shared" si="243"/>
        <v>decrease</v>
      </c>
      <c r="AS941" s="12" t="str">
        <f t="shared" si="244"/>
        <v>increase or decrease</v>
      </c>
      <c r="AT941" s="12" t="str">
        <f t="shared" si="245"/>
        <v>increase</v>
      </c>
      <c r="AU941" s="12" t="str">
        <f t="shared" si="246"/>
        <v>no change</v>
      </c>
      <c r="AV941" s="12" t="str">
        <f t="shared" si="247"/>
        <v>blank</v>
      </c>
      <c r="AW941" s="12" t="str">
        <f t="shared" si="248"/>
        <v>no change</v>
      </c>
      <c r="AX941" s="12" t="str">
        <f t="shared" si="249"/>
        <v>blank</v>
      </c>
      <c r="AY941" s="103"/>
      <c r="AZ941" s="103" t="str">
        <f t="shared" si="250"/>
        <v xml:space="preserve"> </v>
      </c>
      <c r="BA941" s="103" t="str">
        <f t="shared" si="251"/>
        <v>increase</v>
      </c>
      <c r="BB941" s="103" t="str">
        <f t="shared" si="252"/>
        <v>decrease</v>
      </c>
      <c r="BC941" s="12" t="str">
        <f t="shared" si="253"/>
        <v xml:space="preserve"> </v>
      </c>
      <c r="BD941" s="12" t="str">
        <f t="shared" si="254"/>
        <v xml:space="preserve"> </v>
      </c>
      <c r="BE941" s="12" t="str">
        <f t="shared" si="255"/>
        <v>both</v>
      </c>
      <c r="BH941" s="110">
        <f t="shared" si="256"/>
        <v>4.6153846153846158E-3</v>
      </c>
      <c r="BI941" s="110">
        <f t="shared" si="257"/>
        <v>4.9751243781094526E-3</v>
      </c>
      <c r="BJ941" s="110">
        <f t="shared" si="258"/>
        <v>-2.7027027027027029E-2</v>
      </c>
      <c r="BK941" s="110">
        <f t="shared" si="259"/>
        <v>5.3475935828877002E-3</v>
      </c>
      <c r="BL941" s="110">
        <f t="shared" si="260"/>
        <v>0</v>
      </c>
      <c r="BM941" s="110">
        <f t="shared" si="261"/>
        <v>0</v>
      </c>
      <c r="BN941" s="103"/>
      <c r="BO941" s="130">
        <f t="shared" si="262"/>
        <v>-2.7027027027027029E-2</v>
      </c>
      <c r="BP941" s="130" cm="1">
        <f t="array" ref="BP941">MIN(IF(BH941:BM941&lt;0, BH941:BM941))</f>
        <v>-2.7027027027027029E-2</v>
      </c>
      <c r="BQ941" s="12">
        <f t="shared" si="263"/>
        <v>0</v>
      </c>
      <c r="BR941" s="12">
        <f t="shared" si="264"/>
        <v>0</v>
      </c>
      <c r="BS941" s="12">
        <f t="shared" si="265"/>
        <v>1</v>
      </c>
      <c r="BT941" s="12"/>
      <c r="CA941" s="108"/>
    </row>
    <row r="942" spans="1:79" x14ac:dyDescent="0.35">
      <c r="A942" s="102">
        <v>44249</v>
      </c>
      <c r="B942" s="11" t="s">
        <v>26</v>
      </c>
      <c r="C942" s="7">
        <v>23020</v>
      </c>
      <c r="D942" s="7" t="s">
        <v>33</v>
      </c>
      <c r="E942" s="7">
        <v>231004</v>
      </c>
      <c r="F942" s="7" t="s">
        <v>48</v>
      </c>
      <c r="G942" s="7">
        <v>231800</v>
      </c>
      <c r="H942" s="7">
        <v>1</v>
      </c>
      <c r="I942" s="7" t="str">
        <f t="shared" si="276"/>
        <v>Matches old PSSE info</v>
      </c>
      <c r="J942" s="7"/>
      <c r="K942" s="11"/>
      <c r="L942" s="7">
        <v>900</v>
      </c>
      <c r="M942" s="7">
        <v>1079</v>
      </c>
      <c r="N942" s="7">
        <v>1241</v>
      </c>
      <c r="O942" s="7">
        <v>1019</v>
      </c>
      <c r="P942" s="7">
        <v>1195</v>
      </c>
      <c r="Q942" s="7">
        <v>1374</v>
      </c>
      <c r="R942" s="1"/>
      <c r="S942" s="5">
        <v>617</v>
      </c>
      <c r="T942" s="5">
        <v>799</v>
      </c>
      <c r="U942" s="5">
        <v>940</v>
      </c>
      <c r="V942" s="5">
        <v>782</v>
      </c>
      <c r="W942" s="5">
        <v>970</v>
      </c>
      <c r="X942" s="52">
        <v>1135</v>
      </c>
      <c r="Y942" s="56">
        <f t="shared" si="277"/>
        <v>-283</v>
      </c>
      <c r="Z942" s="7">
        <f t="shared" si="278"/>
        <v>-280</v>
      </c>
      <c r="AA942" s="7">
        <f t="shared" si="279"/>
        <v>-301</v>
      </c>
      <c r="AB942" s="7">
        <f t="shared" si="280"/>
        <v>-237</v>
      </c>
      <c r="AC942" s="7">
        <f t="shared" si="281"/>
        <v>-225</v>
      </c>
      <c r="AD942" s="7">
        <f t="shared" si="282"/>
        <v>-239</v>
      </c>
      <c r="AI942" s="86" t="b">
        <f t="shared" si="283"/>
        <v>1</v>
      </c>
      <c r="AJ942" s="86" t="b">
        <f t="shared" si="284"/>
        <v>1</v>
      </c>
      <c r="AK942" s="86" t="b">
        <f t="shared" si="285"/>
        <v>0</v>
      </c>
      <c r="AM942" s="12" t="str">
        <f t="shared" ref="AM942:AM1003" si="286">IF(Y942=0,"no change","increase or decrease")</f>
        <v>increase or decrease</v>
      </c>
      <c r="AN942" s="12" t="str">
        <f t="shared" ref="AN942:AN1003" si="287">IF(AM942="increase or decrease",IF( Y942&gt;0,"increase","decrease"),"blank")</f>
        <v>decrease</v>
      </c>
      <c r="AO942" s="12" t="str">
        <f t="shared" ref="AO942:AO1003" si="288">IF(Z942=0,"no change","increase or decrease")</f>
        <v>increase or decrease</v>
      </c>
      <c r="AP942" s="12" t="str">
        <f t="shared" ref="AP942:AP1003" si="289">IF(AO942="increase or decrease",IF( Z942&gt;0,"increase","decrease"),"blank")</f>
        <v>decrease</v>
      </c>
      <c r="AQ942" s="12" t="str">
        <f t="shared" ref="AQ942:AQ1003" si="290">IF(AA942=0,"no change","increase or decrease")</f>
        <v>increase or decrease</v>
      </c>
      <c r="AR942" s="12" t="str">
        <f t="shared" ref="AR942:AR1003" si="291">IF(AQ942="increase or decrease",IF( AA942&gt;0,"increase","decrease"),"blank")</f>
        <v>decrease</v>
      </c>
      <c r="AS942" s="12" t="str">
        <f t="shared" ref="AS942:AS1003" si="292">IF(AB942=0,"no change","increase or decrease")</f>
        <v>increase or decrease</v>
      </c>
      <c r="AT942" s="12" t="str">
        <f t="shared" ref="AT942:AT1003" si="293">IF(AS942="increase or decrease",IF( AB942&gt;0,"increase","decrease"),"blank")</f>
        <v>decrease</v>
      </c>
      <c r="AU942" s="12" t="str">
        <f t="shared" ref="AU942:AU1003" si="294">IF(AC942=0,"no change","increase or decrease")</f>
        <v>increase or decrease</v>
      </c>
      <c r="AV942" s="12" t="str">
        <f t="shared" ref="AV942:AV1003" si="295">IF(AU942="increase or decrease",IF( AC942&gt;0,"increase","decrease"),"blank")</f>
        <v>decrease</v>
      </c>
      <c r="AW942" s="12" t="str">
        <f t="shared" ref="AW942:AW1003" si="296">IF(AD942=0,"no change","increase or decrease")</f>
        <v>increase or decrease</v>
      </c>
      <c r="AX942" s="12" t="str">
        <f t="shared" ref="AX942:AX1003" si="297">IF(AW942="increase or decrease",IF( AD942&gt;0,"increase","decrease"),"blank")</f>
        <v>decrease</v>
      </c>
      <c r="AY942" s="103"/>
      <c r="AZ942" s="103" t="str">
        <f t="shared" ref="AZ942:AZ1003" si="298">IF(AND(AM942="no change", AO942="no change", AQ942="no change", AS942="no change",AU942="no change",AW942="no change"),"no change", " ")</f>
        <v xml:space="preserve"> </v>
      </c>
      <c r="BA942" s="103" t="str">
        <f t="shared" ref="BA942:BA1003" si="299">IF(OR(AN942="increase",AP942="increase",AR942="increase",AT942="increase",AV942="increase",AX942="increase"), "increase", " ")</f>
        <v xml:space="preserve"> </v>
      </c>
      <c r="BB942" s="103" t="str">
        <f t="shared" ref="BB942:BB1003" si="300">IF(OR(AN942="decrease",AP942="decrease",AR942="decrease",AT942="decrease",AV942="decrease",AX942="decrease"), "decrease", " ")</f>
        <v>decrease</v>
      </c>
      <c r="BC942" s="12" t="str">
        <f t="shared" ref="BC942:BC1003" si="301">IF(AND(BE942=" ", BA942="increase"), "increase", " ")</f>
        <v xml:space="preserve"> </v>
      </c>
      <c r="BD942" s="12" t="str">
        <f t="shared" ref="BD942:BD1003" si="302">IF(AND(BE942=" ", BB942="decrease"), "decrease", " ")</f>
        <v>decrease</v>
      </c>
      <c r="BE942" s="12" t="str">
        <f t="shared" ref="BE942:BE1003" si="303">IF(AND(BA942="increase", BB942="decrease"), "both", " ")</f>
        <v xml:space="preserve"> </v>
      </c>
      <c r="BH942" s="110">
        <f t="shared" ref="BH942:BH1003" si="304">Y942/L942</f>
        <v>-0.31444444444444447</v>
      </c>
      <c r="BI942" s="110">
        <f t="shared" ref="BI942:BI1003" si="305">Z942/M942</f>
        <v>-0.25949953660797032</v>
      </c>
      <c r="BJ942" s="110">
        <f t="shared" ref="BJ942:BJ1003" si="306">AA942/N942</f>
        <v>-0.24254633360193392</v>
      </c>
      <c r="BK942" s="110">
        <f t="shared" ref="BK942:BK1003" si="307">AB942/O942</f>
        <v>-0.23258096172718351</v>
      </c>
      <c r="BL942" s="110">
        <f t="shared" ref="BL942:BL1003" si="308">AC942/P942</f>
        <v>-0.18828451882845187</v>
      </c>
      <c r="BM942" s="110">
        <f t="shared" ref="BM942:BM1003" si="309">AD942/Q942</f>
        <v>-0.17394468704512372</v>
      </c>
      <c r="BN942" s="103"/>
      <c r="BO942" s="130">
        <f t="shared" si="262"/>
        <v>-0.31444444444444447</v>
      </c>
      <c r="BP942" s="130" cm="1">
        <f t="array" ref="BP942">MIN(IF(BH942:BM942&lt;0, BH942:BM942))</f>
        <v>-0.31444444444444447</v>
      </c>
      <c r="BQ942" s="12">
        <f t="shared" si="263"/>
        <v>1</v>
      </c>
      <c r="BR942" s="12">
        <f t="shared" si="264"/>
        <v>0</v>
      </c>
      <c r="BS942" s="12">
        <f t="shared" si="265"/>
        <v>0</v>
      </c>
      <c r="BT942" s="12"/>
      <c r="CA942" s="108"/>
    </row>
    <row r="943" spans="1:79" x14ac:dyDescent="0.35">
      <c r="A943" s="102">
        <v>44249</v>
      </c>
      <c r="B943" s="11" t="s">
        <v>26</v>
      </c>
      <c r="C943" s="7">
        <v>23025</v>
      </c>
      <c r="D943" s="7" t="s">
        <v>101</v>
      </c>
      <c r="E943" s="7">
        <v>232003</v>
      </c>
      <c r="F943" s="7" t="s">
        <v>112</v>
      </c>
      <c r="G943" s="7">
        <v>233922</v>
      </c>
      <c r="H943" s="7">
        <v>1</v>
      </c>
      <c r="I943" s="7" t="str">
        <f t="shared" si="276"/>
        <v>Matches old PSSE info</v>
      </c>
      <c r="J943" s="7"/>
      <c r="K943" s="11"/>
      <c r="L943" s="7">
        <v>839</v>
      </c>
      <c r="M943" s="7">
        <v>991</v>
      </c>
      <c r="N943" s="7">
        <v>1081</v>
      </c>
      <c r="O943" s="7">
        <v>914</v>
      </c>
      <c r="P943" s="7">
        <v>1068</v>
      </c>
      <c r="Q943" s="7">
        <v>1169</v>
      </c>
      <c r="R943" s="1"/>
      <c r="S943" s="7">
        <v>839</v>
      </c>
      <c r="T943" s="7">
        <v>991</v>
      </c>
      <c r="U943" s="7">
        <v>1081</v>
      </c>
      <c r="V943" s="7">
        <v>914</v>
      </c>
      <c r="W943" s="7">
        <v>1068</v>
      </c>
      <c r="X943" s="49">
        <v>1169</v>
      </c>
      <c r="Y943" s="56">
        <f t="shared" si="277"/>
        <v>0</v>
      </c>
      <c r="Z943" s="7">
        <f t="shared" si="278"/>
        <v>0</v>
      </c>
      <c r="AA943" s="7">
        <f t="shared" si="279"/>
        <v>0</v>
      </c>
      <c r="AB943" s="7">
        <f t="shared" si="280"/>
        <v>0</v>
      </c>
      <c r="AC943" s="7">
        <f t="shared" si="281"/>
        <v>0</v>
      </c>
      <c r="AD943" s="7">
        <f t="shared" si="282"/>
        <v>0</v>
      </c>
      <c r="AI943" s="86" t="b">
        <f t="shared" si="283"/>
        <v>1</v>
      </c>
      <c r="AJ943" s="86" t="b">
        <f t="shared" si="284"/>
        <v>1</v>
      </c>
      <c r="AK943" s="86" t="b">
        <f t="shared" si="285"/>
        <v>0</v>
      </c>
      <c r="AM943" s="12" t="str">
        <f t="shared" si="286"/>
        <v>no change</v>
      </c>
      <c r="AN943" s="12" t="str">
        <f t="shared" si="287"/>
        <v>blank</v>
      </c>
      <c r="AO943" s="12" t="str">
        <f t="shared" si="288"/>
        <v>no change</v>
      </c>
      <c r="AP943" s="12" t="str">
        <f t="shared" si="289"/>
        <v>blank</v>
      </c>
      <c r="AQ943" s="12" t="str">
        <f t="shared" si="290"/>
        <v>no change</v>
      </c>
      <c r="AR943" s="12" t="str">
        <f t="shared" si="291"/>
        <v>blank</v>
      </c>
      <c r="AS943" s="12" t="str">
        <f t="shared" si="292"/>
        <v>no change</v>
      </c>
      <c r="AT943" s="12" t="str">
        <f t="shared" si="293"/>
        <v>blank</v>
      </c>
      <c r="AU943" s="12" t="str">
        <f t="shared" si="294"/>
        <v>no change</v>
      </c>
      <c r="AV943" s="12" t="str">
        <f t="shared" si="295"/>
        <v>blank</v>
      </c>
      <c r="AW943" s="12" t="str">
        <f t="shared" si="296"/>
        <v>no change</v>
      </c>
      <c r="AX943" s="12" t="str">
        <f t="shared" si="297"/>
        <v>blank</v>
      </c>
      <c r="AY943" s="103"/>
      <c r="AZ943" s="103" t="str">
        <f t="shared" si="298"/>
        <v>no change</v>
      </c>
      <c r="BA943" s="103" t="str">
        <f t="shared" si="299"/>
        <v xml:space="preserve"> </v>
      </c>
      <c r="BB943" s="103" t="str">
        <f t="shared" si="300"/>
        <v xml:space="preserve"> </v>
      </c>
      <c r="BC943" s="12" t="str">
        <f t="shared" si="301"/>
        <v xml:space="preserve"> </v>
      </c>
      <c r="BD943" s="12" t="str">
        <f t="shared" si="302"/>
        <v xml:space="preserve"> </v>
      </c>
      <c r="BE943" s="12" t="str">
        <f t="shared" si="303"/>
        <v xml:space="preserve"> </v>
      </c>
      <c r="BH943" s="110">
        <f t="shared" si="304"/>
        <v>0</v>
      </c>
      <c r="BI943" s="110">
        <f t="shared" si="305"/>
        <v>0</v>
      </c>
      <c r="BJ943" s="110">
        <f t="shared" si="306"/>
        <v>0</v>
      </c>
      <c r="BK943" s="110">
        <f t="shared" si="307"/>
        <v>0</v>
      </c>
      <c r="BL943" s="110">
        <f t="shared" si="308"/>
        <v>0</v>
      </c>
      <c r="BM943" s="110">
        <f t="shared" si="309"/>
        <v>0</v>
      </c>
      <c r="BN943" s="103"/>
      <c r="BO943" s="130">
        <f t="shared" si="262"/>
        <v>0</v>
      </c>
      <c r="BP943" s="130" cm="1">
        <f t="array" ref="BP943">MIN(IF(BH943:BM943&lt;0, BH943:BM943))</f>
        <v>0</v>
      </c>
      <c r="BQ943" s="12">
        <f t="shared" si="263"/>
        <v>0</v>
      </c>
      <c r="BR943" s="12">
        <f t="shared" si="264"/>
        <v>0</v>
      </c>
      <c r="BS943" s="12">
        <f t="shared" si="265"/>
        <v>0</v>
      </c>
      <c r="BT943" s="12"/>
      <c r="CA943" s="108"/>
    </row>
    <row r="944" spans="1:79" x14ac:dyDescent="0.35">
      <c r="A944" s="99">
        <v>44148</v>
      </c>
      <c r="B944" s="84" t="s">
        <v>26</v>
      </c>
      <c r="C944" s="7">
        <v>23030</v>
      </c>
      <c r="D944" s="7" t="s">
        <v>160</v>
      </c>
      <c r="E944" s="7">
        <v>232002</v>
      </c>
      <c r="F944" s="7" t="s">
        <v>203</v>
      </c>
      <c r="G944" s="7">
        <v>232013</v>
      </c>
      <c r="H944" s="7">
        <v>1</v>
      </c>
      <c r="I944" s="7" t="str">
        <f t="shared" si="276"/>
        <v>Matches old PSSE info</v>
      </c>
      <c r="J944" s="7"/>
      <c r="K944" s="11"/>
      <c r="L944" s="7">
        <v>650</v>
      </c>
      <c r="M944" s="7">
        <v>804</v>
      </c>
      <c r="N944" s="7">
        <v>925</v>
      </c>
      <c r="O944" s="7">
        <v>748</v>
      </c>
      <c r="P944" s="7">
        <v>906</v>
      </c>
      <c r="Q944" s="7">
        <v>1042</v>
      </c>
      <c r="R944" s="1"/>
      <c r="S944" s="96">
        <v>653</v>
      </c>
      <c r="T944" s="96">
        <v>808</v>
      </c>
      <c r="U944" s="5">
        <v>900</v>
      </c>
      <c r="V944" s="96">
        <v>752</v>
      </c>
      <c r="W944" s="96">
        <v>910</v>
      </c>
      <c r="X944" s="52">
        <v>1016</v>
      </c>
      <c r="Y944" s="56">
        <f t="shared" si="277"/>
        <v>3</v>
      </c>
      <c r="Z944" s="7">
        <f t="shared" si="278"/>
        <v>4</v>
      </c>
      <c r="AA944" s="7">
        <f t="shared" si="279"/>
        <v>-25</v>
      </c>
      <c r="AB944" s="7">
        <f t="shared" si="280"/>
        <v>4</v>
      </c>
      <c r="AC944" s="7">
        <f t="shared" si="281"/>
        <v>4</v>
      </c>
      <c r="AD944" s="7">
        <f t="shared" si="282"/>
        <v>-26</v>
      </c>
      <c r="AI944" s="86" t="b">
        <f t="shared" si="283"/>
        <v>1</v>
      </c>
      <c r="AJ944" s="86" t="b">
        <f t="shared" si="284"/>
        <v>1</v>
      </c>
      <c r="AK944" s="86" t="b">
        <f t="shared" si="285"/>
        <v>0</v>
      </c>
      <c r="AM944" s="12" t="str">
        <f t="shared" si="286"/>
        <v>increase or decrease</v>
      </c>
      <c r="AN944" s="12" t="str">
        <f t="shared" si="287"/>
        <v>increase</v>
      </c>
      <c r="AO944" s="12" t="str">
        <f t="shared" si="288"/>
        <v>increase or decrease</v>
      </c>
      <c r="AP944" s="12" t="str">
        <f t="shared" si="289"/>
        <v>increase</v>
      </c>
      <c r="AQ944" s="12" t="str">
        <f t="shared" si="290"/>
        <v>increase or decrease</v>
      </c>
      <c r="AR944" s="12" t="str">
        <f t="shared" si="291"/>
        <v>decrease</v>
      </c>
      <c r="AS944" s="12" t="str">
        <f t="shared" si="292"/>
        <v>increase or decrease</v>
      </c>
      <c r="AT944" s="12" t="str">
        <f t="shared" si="293"/>
        <v>increase</v>
      </c>
      <c r="AU944" s="12" t="str">
        <f t="shared" si="294"/>
        <v>increase or decrease</v>
      </c>
      <c r="AV944" s="12" t="str">
        <f t="shared" si="295"/>
        <v>increase</v>
      </c>
      <c r="AW944" s="12" t="str">
        <f t="shared" si="296"/>
        <v>increase or decrease</v>
      </c>
      <c r="AX944" s="12" t="str">
        <f t="shared" si="297"/>
        <v>decrease</v>
      </c>
      <c r="AY944" s="103"/>
      <c r="AZ944" s="103" t="str">
        <f t="shared" si="298"/>
        <v xml:space="preserve"> </v>
      </c>
      <c r="BA944" s="103" t="str">
        <f t="shared" si="299"/>
        <v>increase</v>
      </c>
      <c r="BB944" s="103" t="str">
        <f t="shared" si="300"/>
        <v>decrease</v>
      </c>
      <c r="BC944" s="12" t="str">
        <f t="shared" si="301"/>
        <v xml:space="preserve"> </v>
      </c>
      <c r="BD944" s="12" t="str">
        <f t="shared" si="302"/>
        <v xml:space="preserve"> </v>
      </c>
      <c r="BE944" s="12" t="str">
        <f t="shared" si="303"/>
        <v>both</v>
      </c>
      <c r="BH944" s="110">
        <f t="shared" si="304"/>
        <v>4.6153846153846158E-3</v>
      </c>
      <c r="BI944" s="110">
        <f t="shared" si="305"/>
        <v>4.9751243781094526E-3</v>
      </c>
      <c r="BJ944" s="110">
        <f t="shared" si="306"/>
        <v>-2.7027027027027029E-2</v>
      </c>
      <c r="BK944" s="110">
        <f t="shared" si="307"/>
        <v>5.3475935828877002E-3</v>
      </c>
      <c r="BL944" s="110">
        <f t="shared" si="308"/>
        <v>4.4150110375275938E-3</v>
      </c>
      <c r="BM944" s="110">
        <f t="shared" si="309"/>
        <v>-2.4952015355086371E-2</v>
      </c>
      <c r="BN944" s="103"/>
      <c r="BO944" s="130">
        <f t="shared" si="262"/>
        <v>-2.7027027027027029E-2</v>
      </c>
      <c r="BP944" s="130" cm="1">
        <f t="array" ref="BP944">MIN(IF(BH944:BM944&lt;0, BH944:BM944))</f>
        <v>-2.7027027027027029E-2</v>
      </c>
      <c r="BQ944" s="12">
        <f t="shared" si="263"/>
        <v>0</v>
      </c>
      <c r="BR944" s="12">
        <f t="shared" si="264"/>
        <v>0</v>
      </c>
      <c r="BS944" s="12">
        <f t="shared" si="265"/>
        <v>1</v>
      </c>
      <c r="BT944" s="12"/>
      <c r="CA944" s="108"/>
    </row>
    <row r="945" spans="1:79" x14ac:dyDescent="0.35">
      <c r="A945" s="99">
        <v>44096</v>
      </c>
      <c r="B945" s="84" t="s">
        <v>26</v>
      </c>
      <c r="C945" s="7">
        <v>23031</v>
      </c>
      <c r="D945" s="7" t="s">
        <v>160</v>
      </c>
      <c r="E945" s="7">
        <v>232002</v>
      </c>
      <c r="F945" s="7" t="s">
        <v>161</v>
      </c>
      <c r="G945" s="7">
        <v>232004</v>
      </c>
      <c r="H945" s="7">
        <v>1</v>
      </c>
      <c r="I945" s="7" t="str">
        <f t="shared" si="276"/>
        <v>Matches old PSSE info</v>
      </c>
      <c r="J945" s="7"/>
      <c r="K945" s="11"/>
      <c r="L945" s="7">
        <v>650</v>
      </c>
      <c r="M945" s="7">
        <v>738</v>
      </c>
      <c r="N945" s="7">
        <v>774</v>
      </c>
      <c r="O945" s="7">
        <v>738</v>
      </c>
      <c r="P945" s="7">
        <v>738</v>
      </c>
      <c r="Q945" s="7">
        <v>774</v>
      </c>
      <c r="R945" s="1"/>
      <c r="S945" s="96">
        <v>653</v>
      </c>
      <c r="T945" s="7">
        <v>738</v>
      </c>
      <c r="U945" s="7">
        <v>774</v>
      </c>
      <c r="V945" s="7">
        <v>738</v>
      </c>
      <c r="W945" s="7">
        <v>738</v>
      </c>
      <c r="X945" s="49">
        <v>774</v>
      </c>
      <c r="Y945" s="56">
        <f t="shared" si="277"/>
        <v>3</v>
      </c>
      <c r="Z945" s="7">
        <f t="shared" si="278"/>
        <v>0</v>
      </c>
      <c r="AA945" s="7">
        <f t="shared" si="279"/>
        <v>0</v>
      </c>
      <c r="AB945" s="7">
        <f t="shared" si="280"/>
        <v>0</v>
      </c>
      <c r="AC945" s="7">
        <f t="shared" si="281"/>
        <v>0</v>
      </c>
      <c r="AD945" s="7">
        <f t="shared" si="282"/>
        <v>0</v>
      </c>
      <c r="AI945" s="86" t="b">
        <f t="shared" si="283"/>
        <v>1</v>
      </c>
      <c r="AJ945" s="86" t="b">
        <f t="shared" si="284"/>
        <v>1</v>
      </c>
      <c r="AK945" s="86" t="b">
        <f t="shared" si="285"/>
        <v>0</v>
      </c>
      <c r="AM945" s="12" t="str">
        <f t="shared" si="286"/>
        <v>increase or decrease</v>
      </c>
      <c r="AN945" s="12" t="str">
        <f t="shared" si="287"/>
        <v>increase</v>
      </c>
      <c r="AO945" s="12" t="str">
        <f t="shared" si="288"/>
        <v>no change</v>
      </c>
      <c r="AP945" s="12" t="str">
        <f t="shared" si="289"/>
        <v>blank</v>
      </c>
      <c r="AQ945" s="12" t="str">
        <f t="shared" si="290"/>
        <v>no change</v>
      </c>
      <c r="AR945" s="12" t="str">
        <f t="shared" si="291"/>
        <v>blank</v>
      </c>
      <c r="AS945" s="12" t="str">
        <f t="shared" si="292"/>
        <v>no change</v>
      </c>
      <c r="AT945" s="12" t="str">
        <f t="shared" si="293"/>
        <v>blank</v>
      </c>
      <c r="AU945" s="12" t="str">
        <f t="shared" si="294"/>
        <v>no change</v>
      </c>
      <c r="AV945" s="12" t="str">
        <f t="shared" si="295"/>
        <v>blank</v>
      </c>
      <c r="AW945" s="12" t="str">
        <f t="shared" si="296"/>
        <v>no change</v>
      </c>
      <c r="AX945" s="12" t="str">
        <f t="shared" si="297"/>
        <v>blank</v>
      </c>
      <c r="AY945" s="103"/>
      <c r="AZ945" s="103" t="str">
        <f t="shared" si="298"/>
        <v xml:space="preserve"> </v>
      </c>
      <c r="BA945" s="103" t="str">
        <f t="shared" si="299"/>
        <v>increase</v>
      </c>
      <c r="BB945" s="103" t="str">
        <f t="shared" si="300"/>
        <v xml:space="preserve"> </v>
      </c>
      <c r="BC945" s="12" t="str">
        <f t="shared" si="301"/>
        <v>increase</v>
      </c>
      <c r="BD945" s="12" t="str">
        <f t="shared" si="302"/>
        <v xml:space="preserve"> </v>
      </c>
      <c r="BE945" s="12" t="str">
        <f t="shared" si="303"/>
        <v xml:space="preserve"> </v>
      </c>
      <c r="BH945" s="110">
        <f t="shared" si="304"/>
        <v>4.6153846153846158E-3</v>
      </c>
      <c r="BI945" s="110">
        <f t="shared" si="305"/>
        <v>0</v>
      </c>
      <c r="BJ945" s="110">
        <f t="shared" si="306"/>
        <v>0</v>
      </c>
      <c r="BK945" s="110">
        <f t="shared" si="307"/>
        <v>0</v>
      </c>
      <c r="BL945" s="110">
        <f t="shared" si="308"/>
        <v>0</v>
      </c>
      <c r="BM945" s="110">
        <f t="shared" si="309"/>
        <v>0</v>
      </c>
      <c r="BN945" s="103"/>
      <c r="BO945" s="130">
        <f t="shared" ref="BO945:BO1008" si="310">IF(MAX(BH945:BM945)&lt;ABS(MIN(BH945:BM945)),MIN(BH945:BM945),MAX(BH945:BM945))</f>
        <v>4.6153846153846158E-3</v>
      </c>
      <c r="BP945" s="130" cm="1">
        <f t="array" ref="BP945">MIN(IF(BH945:BM945&lt;0, BH945:BM945))</f>
        <v>0</v>
      </c>
      <c r="BQ945" s="12">
        <f t="shared" ref="BQ945:BQ1008" si="311">COUNTIF(BP945,"&lt;-0.2")</f>
        <v>0</v>
      </c>
      <c r="BR945" s="12">
        <f t="shared" ref="BR945:BR1008" si="312">COUNTIFS(BP945,"&gt;-0.2",BP945,"&lt;=-0.10")</f>
        <v>0</v>
      </c>
      <c r="BS945" s="12">
        <f t="shared" ref="BS945:BS1008" si="313">COUNTIFS(BP945,"&gt;-0.1",BP945,"&lt;0")</f>
        <v>0</v>
      </c>
      <c r="BT945" s="12"/>
      <c r="CA945" s="108"/>
    </row>
    <row r="946" spans="1:79" x14ac:dyDescent="0.35">
      <c r="A946" s="100">
        <v>44200</v>
      </c>
      <c r="B946" s="84" t="s">
        <v>26</v>
      </c>
      <c r="C946" s="7">
        <v>23032</v>
      </c>
      <c r="D946" s="7" t="s">
        <v>306</v>
      </c>
      <c r="E946" s="7">
        <v>232013</v>
      </c>
      <c r="F946" s="7" t="s">
        <v>101</v>
      </c>
      <c r="G946" s="7">
        <v>232003</v>
      </c>
      <c r="H946" s="7">
        <v>1</v>
      </c>
      <c r="I946" s="7" t="str">
        <f t="shared" si="276"/>
        <v>Matches old PSSE info</v>
      </c>
      <c r="J946" s="7"/>
      <c r="K946" s="11"/>
      <c r="L946" s="7">
        <v>650</v>
      </c>
      <c r="M946" s="7">
        <v>804</v>
      </c>
      <c r="N946" s="7">
        <v>925</v>
      </c>
      <c r="O946" s="7">
        <v>748</v>
      </c>
      <c r="P946" s="7">
        <v>906</v>
      </c>
      <c r="Q946" s="7">
        <v>1042</v>
      </c>
      <c r="R946" s="1"/>
      <c r="S946" s="96">
        <v>653</v>
      </c>
      <c r="T946" s="5">
        <v>799</v>
      </c>
      <c r="U946" s="5">
        <v>900</v>
      </c>
      <c r="V946" s="7">
        <v>748</v>
      </c>
      <c r="W946" s="5">
        <v>891</v>
      </c>
      <c r="X946" s="52">
        <v>1016</v>
      </c>
      <c r="Y946" s="56">
        <f t="shared" si="277"/>
        <v>3</v>
      </c>
      <c r="Z946" s="7">
        <f t="shared" si="278"/>
        <v>-5</v>
      </c>
      <c r="AA946" s="7">
        <f t="shared" si="279"/>
        <v>-25</v>
      </c>
      <c r="AB946" s="7">
        <f t="shared" si="280"/>
        <v>0</v>
      </c>
      <c r="AC946" s="7">
        <f t="shared" si="281"/>
        <v>-15</v>
      </c>
      <c r="AD946" s="7">
        <f t="shared" si="282"/>
        <v>-26</v>
      </c>
      <c r="AI946" s="86" t="b">
        <f t="shared" si="283"/>
        <v>1</v>
      </c>
      <c r="AJ946" s="86" t="b">
        <f t="shared" si="284"/>
        <v>1</v>
      </c>
      <c r="AK946" s="86" t="b">
        <f t="shared" si="285"/>
        <v>0</v>
      </c>
      <c r="AM946" s="12" t="str">
        <f t="shared" si="286"/>
        <v>increase or decrease</v>
      </c>
      <c r="AN946" s="12" t="str">
        <f t="shared" si="287"/>
        <v>increase</v>
      </c>
      <c r="AO946" s="12" t="str">
        <f t="shared" si="288"/>
        <v>increase or decrease</v>
      </c>
      <c r="AP946" s="12" t="str">
        <f t="shared" si="289"/>
        <v>decrease</v>
      </c>
      <c r="AQ946" s="12" t="str">
        <f t="shared" si="290"/>
        <v>increase or decrease</v>
      </c>
      <c r="AR946" s="12" t="str">
        <f t="shared" si="291"/>
        <v>decrease</v>
      </c>
      <c r="AS946" s="12" t="str">
        <f t="shared" si="292"/>
        <v>no change</v>
      </c>
      <c r="AT946" s="12" t="str">
        <f t="shared" si="293"/>
        <v>blank</v>
      </c>
      <c r="AU946" s="12" t="str">
        <f t="shared" si="294"/>
        <v>increase or decrease</v>
      </c>
      <c r="AV946" s="12" t="str">
        <f t="shared" si="295"/>
        <v>decrease</v>
      </c>
      <c r="AW946" s="12" t="str">
        <f t="shared" si="296"/>
        <v>increase or decrease</v>
      </c>
      <c r="AX946" s="12" t="str">
        <f t="shared" si="297"/>
        <v>decrease</v>
      </c>
      <c r="AY946" s="103"/>
      <c r="AZ946" s="103" t="str">
        <f t="shared" si="298"/>
        <v xml:space="preserve"> </v>
      </c>
      <c r="BA946" s="103" t="str">
        <f t="shared" si="299"/>
        <v>increase</v>
      </c>
      <c r="BB946" s="103" t="str">
        <f t="shared" si="300"/>
        <v>decrease</v>
      </c>
      <c r="BC946" s="12" t="str">
        <f t="shared" si="301"/>
        <v xml:space="preserve"> </v>
      </c>
      <c r="BD946" s="12" t="str">
        <f t="shared" si="302"/>
        <v xml:space="preserve"> </v>
      </c>
      <c r="BE946" s="12" t="str">
        <f t="shared" si="303"/>
        <v>both</v>
      </c>
      <c r="BH946" s="110">
        <f t="shared" si="304"/>
        <v>4.6153846153846158E-3</v>
      </c>
      <c r="BI946" s="110">
        <f t="shared" si="305"/>
        <v>-6.2189054726368162E-3</v>
      </c>
      <c r="BJ946" s="110">
        <f t="shared" si="306"/>
        <v>-2.7027027027027029E-2</v>
      </c>
      <c r="BK946" s="110">
        <f t="shared" si="307"/>
        <v>0</v>
      </c>
      <c r="BL946" s="110">
        <f t="shared" si="308"/>
        <v>-1.6556291390728478E-2</v>
      </c>
      <c r="BM946" s="110">
        <f t="shared" si="309"/>
        <v>-2.4952015355086371E-2</v>
      </c>
      <c r="BN946" s="103"/>
      <c r="BO946" s="130">
        <f t="shared" si="310"/>
        <v>-2.7027027027027029E-2</v>
      </c>
      <c r="BP946" s="130" cm="1">
        <f t="array" ref="BP946">MIN(IF(BH946:BM946&lt;0, BH946:BM946))</f>
        <v>-2.7027027027027029E-2</v>
      </c>
      <c r="BQ946" s="12">
        <f t="shared" si="311"/>
        <v>0</v>
      </c>
      <c r="BR946" s="12">
        <f t="shared" si="312"/>
        <v>0</v>
      </c>
      <c r="BS946" s="12">
        <f t="shared" si="313"/>
        <v>1</v>
      </c>
      <c r="BT946" s="12"/>
      <c r="CA946" s="108"/>
    </row>
    <row r="947" spans="1:79" x14ac:dyDescent="0.35">
      <c r="A947" s="99">
        <v>44148</v>
      </c>
      <c r="B947" s="84" t="s">
        <v>26</v>
      </c>
      <c r="C947" s="7">
        <v>23033</v>
      </c>
      <c r="D947" s="7" t="s">
        <v>101</v>
      </c>
      <c r="E947" s="7">
        <v>232003</v>
      </c>
      <c r="F947" s="7" t="s">
        <v>204</v>
      </c>
      <c r="G947" s="7">
        <v>232004</v>
      </c>
      <c r="H947" s="7">
        <v>1</v>
      </c>
      <c r="I947" s="7" t="str">
        <f t="shared" si="276"/>
        <v>Matches old PSSE info</v>
      </c>
      <c r="J947" s="7"/>
      <c r="K947" s="11"/>
      <c r="L947" s="7">
        <v>650</v>
      </c>
      <c r="M947" s="7">
        <v>804</v>
      </c>
      <c r="N947" s="7">
        <v>925</v>
      </c>
      <c r="O947" s="7">
        <v>748</v>
      </c>
      <c r="P947" s="7">
        <v>906</v>
      </c>
      <c r="Q947" s="7">
        <v>1003</v>
      </c>
      <c r="R947" s="1"/>
      <c r="S947" s="96">
        <v>653</v>
      </c>
      <c r="T947" s="5">
        <v>799</v>
      </c>
      <c r="U947" s="5">
        <v>900</v>
      </c>
      <c r="V947" s="7">
        <v>748</v>
      </c>
      <c r="W947" s="5">
        <v>891</v>
      </c>
      <c r="X947" s="98">
        <v>1016</v>
      </c>
      <c r="Y947" s="56">
        <f t="shared" si="277"/>
        <v>3</v>
      </c>
      <c r="Z947" s="7">
        <f t="shared" si="278"/>
        <v>-5</v>
      </c>
      <c r="AA947" s="7">
        <f t="shared" si="279"/>
        <v>-25</v>
      </c>
      <c r="AB947" s="7">
        <f t="shared" si="280"/>
        <v>0</v>
      </c>
      <c r="AC947" s="7">
        <f t="shared" si="281"/>
        <v>-15</v>
      </c>
      <c r="AD947" s="7">
        <f t="shared" si="282"/>
        <v>13</v>
      </c>
      <c r="AI947" s="86" t="b">
        <f t="shared" si="283"/>
        <v>1</v>
      </c>
      <c r="AJ947" s="86" t="b">
        <f t="shared" si="284"/>
        <v>1</v>
      </c>
      <c r="AK947" s="86" t="b">
        <f t="shared" si="285"/>
        <v>0</v>
      </c>
      <c r="AM947" s="12" t="str">
        <f t="shared" si="286"/>
        <v>increase or decrease</v>
      </c>
      <c r="AN947" s="12" t="str">
        <f t="shared" si="287"/>
        <v>increase</v>
      </c>
      <c r="AO947" s="12" t="str">
        <f t="shared" si="288"/>
        <v>increase or decrease</v>
      </c>
      <c r="AP947" s="12" t="str">
        <f t="shared" si="289"/>
        <v>decrease</v>
      </c>
      <c r="AQ947" s="12" t="str">
        <f t="shared" si="290"/>
        <v>increase or decrease</v>
      </c>
      <c r="AR947" s="12" t="str">
        <f t="shared" si="291"/>
        <v>decrease</v>
      </c>
      <c r="AS947" s="12" t="str">
        <f t="shared" si="292"/>
        <v>no change</v>
      </c>
      <c r="AT947" s="12" t="str">
        <f t="shared" si="293"/>
        <v>blank</v>
      </c>
      <c r="AU947" s="12" t="str">
        <f t="shared" si="294"/>
        <v>increase or decrease</v>
      </c>
      <c r="AV947" s="12" t="str">
        <f t="shared" si="295"/>
        <v>decrease</v>
      </c>
      <c r="AW947" s="12" t="str">
        <f t="shared" si="296"/>
        <v>increase or decrease</v>
      </c>
      <c r="AX947" s="12" t="str">
        <f t="shared" si="297"/>
        <v>increase</v>
      </c>
      <c r="AY947" s="103"/>
      <c r="AZ947" s="103" t="str">
        <f t="shared" si="298"/>
        <v xml:space="preserve"> </v>
      </c>
      <c r="BA947" s="103" t="str">
        <f t="shared" si="299"/>
        <v>increase</v>
      </c>
      <c r="BB947" s="103" t="str">
        <f t="shared" si="300"/>
        <v>decrease</v>
      </c>
      <c r="BC947" s="12" t="str">
        <f t="shared" si="301"/>
        <v xml:space="preserve"> </v>
      </c>
      <c r="BD947" s="12" t="str">
        <f t="shared" si="302"/>
        <v xml:space="preserve"> </v>
      </c>
      <c r="BE947" s="12" t="str">
        <f t="shared" si="303"/>
        <v>both</v>
      </c>
      <c r="BH947" s="110">
        <f t="shared" si="304"/>
        <v>4.6153846153846158E-3</v>
      </c>
      <c r="BI947" s="110">
        <f t="shared" si="305"/>
        <v>-6.2189054726368162E-3</v>
      </c>
      <c r="BJ947" s="110">
        <f t="shared" si="306"/>
        <v>-2.7027027027027029E-2</v>
      </c>
      <c r="BK947" s="110">
        <f t="shared" si="307"/>
        <v>0</v>
      </c>
      <c r="BL947" s="110">
        <f t="shared" si="308"/>
        <v>-1.6556291390728478E-2</v>
      </c>
      <c r="BM947" s="110">
        <f t="shared" si="309"/>
        <v>1.2961116650049851E-2</v>
      </c>
      <c r="BN947" s="103"/>
      <c r="BO947" s="130">
        <f t="shared" si="310"/>
        <v>-2.7027027027027029E-2</v>
      </c>
      <c r="BP947" s="130" cm="1">
        <f t="array" ref="BP947">MIN(IF(BH947:BM947&lt;0, BH947:BM947))</f>
        <v>-2.7027027027027029E-2</v>
      </c>
      <c r="BQ947" s="12">
        <f t="shared" si="311"/>
        <v>0</v>
      </c>
      <c r="BR947" s="12">
        <f t="shared" si="312"/>
        <v>0</v>
      </c>
      <c r="BS947" s="12">
        <f t="shared" si="313"/>
        <v>1</v>
      </c>
      <c r="BT947" s="12"/>
      <c r="CA947" s="108"/>
    </row>
    <row r="948" spans="1:79" x14ac:dyDescent="0.35">
      <c r="A948" s="99">
        <v>44096</v>
      </c>
      <c r="B948" s="84" t="s">
        <v>26</v>
      </c>
      <c r="C948" s="7">
        <v>23034</v>
      </c>
      <c r="D948" s="7" t="s">
        <v>154</v>
      </c>
      <c r="E948" s="7">
        <v>232006</v>
      </c>
      <c r="F948" s="7" t="s">
        <v>161</v>
      </c>
      <c r="G948" s="7">
        <v>232004</v>
      </c>
      <c r="H948" s="7">
        <v>1</v>
      </c>
      <c r="I948" s="7" t="str">
        <f t="shared" si="276"/>
        <v>Matches old PSSE info</v>
      </c>
      <c r="J948" s="7"/>
      <c r="K948" s="11"/>
      <c r="L948" s="7">
        <v>650</v>
      </c>
      <c r="M948" s="7">
        <v>804</v>
      </c>
      <c r="N948" s="7">
        <v>925</v>
      </c>
      <c r="O948" s="7">
        <v>748</v>
      </c>
      <c r="P948" s="7">
        <v>906</v>
      </c>
      <c r="Q948" s="7">
        <v>1042</v>
      </c>
      <c r="R948" s="1"/>
      <c r="S948" s="96">
        <v>653</v>
      </c>
      <c r="T948" s="5">
        <v>799</v>
      </c>
      <c r="U948" s="5">
        <v>900</v>
      </c>
      <c r="V948" s="7">
        <v>748</v>
      </c>
      <c r="W948" s="5">
        <v>891</v>
      </c>
      <c r="X948" s="52">
        <v>1016</v>
      </c>
      <c r="Y948" s="56">
        <f t="shared" si="277"/>
        <v>3</v>
      </c>
      <c r="Z948" s="7">
        <f t="shared" si="278"/>
        <v>-5</v>
      </c>
      <c r="AA948" s="7">
        <f t="shared" si="279"/>
        <v>-25</v>
      </c>
      <c r="AB948" s="7">
        <f t="shared" si="280"/>
        <v>0</v>
      </c>
      <c r="AC948" s="7">
        <f t="shared" si="281"/>
        <v>-15</v>
      </c>
      <c r="AD948" s="7">
        <f t="shared" si="282"/>
        <v>-26</v>
      </c>
      <c r="AI948" s="86" t="b">
        <f t="shared" si="283"/>
        <v>1</v>
      </c>
      <c r="AJ948" s="86" t="b">
        <f t="shared" si="284"/>
        <v>1</v>
      </c>
      <c r="AK948" s="86" t="b">
        <f t="shared" si="285"/>
        <v>0</v>
      </c>
      <c r="AM948" s="12" t="str">
        <f t="shared" si="286"/>
        <v>increase or decrease</v>
      </c>
      <c r="AN948" s="12" t="str">
        <f t="shared" si="287"/>
        <v>increase</v>
      </c>
      <c r="AO948" s="12" t="str">
        <f t="shared" si="288"/>
        <v>increase or decrease</v>
      </c>
      <c r="AP948" s="12" t="str">
        <f t="shared" si="289"/>
        <v>decrease</v>
      </c>
      <c r="AQ948" s="12" t="str">
        <f t="shared" si="290"/>
        <v>increase or decrease</v>
      </c>
      <c r="AR948" s="12" t="str">
        <f t="shared" si="291"/>
        <v>decrease</v>
      </c>
      <c r="AS948" s="12" t="str">
        <f t="shared" si="292"/>
        <v>no change</v>
      </c>
      <c r="AT948" s="12" t="str">
        <f t="shared" si="293"/>
        <v>blank</v>
      </c>
      <c r="AU948" s="12" t="str">
        <f t="shared" si="294"/>
        <v>increase or decrease</v>
      </c>
      <c r="AV948" s="12" t="str">
        <f t="shared" si="295"/>
        <v>decrease</v>
      </c>
      <c r="AW948" s="12" t="str">
        <f t="shared" si="296"/>
        <v>increase or decrease</v>
      </c>
      <c r="AX948" s="12" t="str">
        <f t="shared" si="297"/>
        <v>decrease</v>
      </c>
      <c r="AY948" s="103"/>
      <c r="AZ948" s="103" t="str">
        <f t="shared" si="298"/>
        <v xml:space="preserve"> </v>
      </c>
      <c r="BA948" s="103" t="str">
        <f t="shared" si="299"/>
        <v>increase</v>
      </c>
      <c r="BB948" s="103" t="str">
        <f t="shared" si="300"/>
        <v>decrease</v>
      </c>
      <c r="BC948" s="12" t="str">
        <f t="shared" si="301"/>
        <v xml:space="preserve"> </v>
      </c>
      <c r="BD948" s="12" t="str">
        <f t="shared" si="302"/>
        <v xml:space="preserve"> </v>
      </c>
      <c r="BE948" s="12" t="str">
        <f t="shared" si="303"/>
        <v>both</v>
      </c>
      <c r="BH948" s="110">
        <f t="shared" si="304"/>
        <v>4.6153846153846158E-3</v>
      </c>
      <c r="BI948" s="110">
        <f t="shared" si="305"/>
        <v>-6.2189054726368162E-3</v>
      </c>
      <c r="BJ948" s="110">
        <f t="shared" si="306"/>
        <v>-2.7027027027027029E-2</v>
      </c>
      <c r="BK948" s="110">
        <f t="shared" si="307"/>
        <v>0</v>
      </c>
      <c r="BL948" s="110">
        <f t="shared" si="308"/>
        <v>-1.6556291390728478E-2</v>
      </c>
      <c r="BM948" s="110">
        <f t="shared" si="309"/>
        <v>-2.4952015355086371E-2</v>
      </c>
      <c r="BN948" s="103"/>
      <c r="BO948" s="130">
        <f t="shared" si="310"/>
        <v>-2.7027027027027029E-2</v>
      </c>
      <c r="BP948" s="130" cm="1">
        <f t="array" ref="BP948">MIN(IF(BH948:BM948&lt;0, BH948:BM948))</f>
        <v>-2.7027027027027029E-2</v>
      </c>
      <c r="BQ948" s="12">
        <f t="shared" si="311"/>
        <v>0</v>
      </c>
      <c r="BR948" s="12">
        <f t="shared" si="312"/>
        <v>0</v>
      </c>
      <c r="BS948" s="12">
        <f t="shared" si="313"/>
        <v>1</v>
      </c>
      <c r="BT948" s="12"/>
      <c r="CA948" s="108"/>
    </row>
    <row r="949" spans="1:79" x14ac:dyDescent="0.35">
      <c r="A949" s="102">
        <v>44201</v>
      </c>
      <c r="B949" s="11" t="s">
        <v>26</v>
      </c>
      <c r="C949" s="7">
        <v>23045</v>
      </c>
      <c r="D949" s="7" t="s">
        <v>33</v>
      </c>
      <c r="E949" s="7">
        <v>231004</v>
      </c>
      <c r="F949" s="7" t="s">
        <v>203</v>
      </c>
      <c r="G949" s="7">
        <v>232013</v>
      </c>
      <c r="H949" s="7">
        <v>1</v>
      </c>
      <c r="I949" s="7" t="str">
        <f t="shared" si="276"/>
        <v>Matches old PSSE info</v>
      </c>
      <c r="J949" s="7"/>
      <c r="K949" s="11"/>
      <c r="L949" s="7">
        <v>650</v>
      </c>
      <c r="M949" s="7">
        <v>804</v>
      </c>
      <c r="N949" s="7">
        <v>925</v>
      </c>
      <c r="O949" s="7">
        <v>748</v>
      </c>
      <c r="P949" s="7">
        <v>906</v>
      </c>
      <c r="Q949" s="7">
        <v>1042</v>
      </c>
      <c r="R949" s="1"/>
      <c r="S949" s="96">
        <v>653</v>
      </c>
      <c r="T949" s="5">
        <v>799</v>
      </c>
      <c r="U949" s="5">
        <v>900</v>
      </c>
      <c r="V949" s="7">
        <v>748</v>
      </c>
      <c r="W949" s="5">
        <v>891</v>
      </c>
      <c r="X949" s="52">
        <v>1016</v>
      </c>
      <c r="Y949" s="56">
        <f t="shared" si="277"/>
        <v>3</v>
      </c>
      <c r="Z949" s="7">
        <f t="shared" si="278"/>
        <v>-5</v>
      </c>
      <c r="AA949" s="7">
        <f t="shared" si="279"/>
        <v>-25</v>
      </c>
      <c r="AB949" s="7">
        <f t="shared" si="280"/>
        <v>0</v>
      </c>
      <c r="AC949" s="7">
        <f t="shared" si="281"/>
        <v>-15</v>
      </c>
      <c r="AD949" s="7">
        <f t="shared" si="282"/>
        <v>-26</v>
      </c>
      <c r="AI949" s="86" t="b">
        <f t="shared" si="283"/>
        <v>1</v>
      </c>
      <c r="AJ949" s="86" t="b">
        <f t="shared" si="284"/>
        <v>1</v>
      </c>
      <c r="AK949" s="86" t="b">
        <f t="shared" si="285"/>
        <v>0</v>
      </c>
      <c r="AM949" s="12" t="str">
        <f t="shared" si="286"/>
        <v>increase or decrease</v>
      </c>
      <c r="AN949" s="12" t="str">
        <f t="shared" si="287"/>
        <v>increase</v>
      </c>
      <c r="AO949" s="12" t="str">
        <f t="shared" si="288"/>
        <v>increase or decrease</v>
      </c>
      <c r="AP949" s="12" t="str">
        <f t="shared" si="289"/>
        <v>decrease</v>
      </c>
      <c r="AQ949" s="12" t="str">
        <f t="shared" si="290"/>
        <v>increase or decrease</v>
      </c>
      <c r="AR949" s="12" t="str">
        <f t="shared" si="291"/>
        <v>decrease</v>
      </c>
      <c r="AS949" s="12" t="str">
        <f t="shared" si="292"/>
        <v>no change</v>
      </c>
      <c r="AT949" s="12" t="str">
        <f t="shared" si="293"/>
        <v>blank</v>
      </c>
      <c r="AU949" s="12" t="str">
        <f t="shared" si="294"/>
        <v>increase or decrease</v>
      </c>
      <c r="AV949" s="12" t="str">
        <f t="shared" si="295"/>
        <v>decrease</v>
      </c>
      <c r="AW949" s="12" t="str">
        <f t="shared" si="296"/>
        <v>increase or decrease</v>
      </c>
      <c r="AX949" s="12" t="str">
        <f t="shared" si="297"/>
        <v>decrease</v>
      </c>
      <c r="AY949" s="103"/>
      <c r="AZ949" s="103" t="str">
        <f t="shared" si="298"/>
        <v xml:space="preserve"> </v>
      </c>
      <c r="BA949" s="103" t="str">
        <f t="shared" si="299"/>
        <v>increase</v>
      </c>
      <c r="BB949" s="103" t="str">
        <f t="shared" si="300"/>
        <v>decrease</v>
      </c>
      <c r="BC949" s="12" t="str">
        <f t="shared" si="301"/>
        <v xml:space="preserve"> </v>
      </c>
      <c r="BD949" s="12" t="str">
        <f t="shared" si="302"/>
        <v xml:space="preserve"> </v>
      </c>
      <c r="BE949" s="12" t="str">
        <f t="shared" si="303"/>
        <v>both</v>
      </c>
      <c r="BH949" s="110">
        <f t="shared" si="304"/>
        <v>4.6153846153846158E-3</v>
      </c>
      <c r="BI949" s="110">
        <f t="shared" si="305"/>
        <v>-6.2189054726368162E-3</v>
      </c>
      <c r="BJ949" s="110">
        <f t="shared" si="306"/>
        <v>-2.7027027027027029E-2</v>
      </c>
      <c r="BK949" s="110">
        <f t="shared" si="307"/>
        <v>0</v>
      </c>
      <c r="BL949" s="110">
        <f t="shared" si="308"/>
        <v>-1.6556291390728478E-2</v>
      </c>
      <c r="BM949" s="110">
        <f t="shared" si="309"/>
        <v>-2.4952015355086371E-2</v>
      </c>
      <c r="BN949" s="103"/>
      <c r="BO949" s="130">
        <f t="shared" si="310"/>
        <v>-2.7027027027027029E-2</v>
      </c>
      <c r="BP949" s="130" cm="1">
        <f t="array" ref="BP949">MIN(IF(BH949:BM949&lt;0, BH949:BM949))</f>
        <v>-2.7027027027027029E-2</v>
      </c>
      <c r="BQ949" s="12">
        <f t="shared" si="311"/>
        <v>0</v>
      </c>
      <c r="BR949" s="12">
        <f t="shared" si="312"/>
        <v>0</v>
      </c>
      <c r="BS949" s="12">
        <f t="shared" si="313"/>
        <v>1</v>
      </c>
      <c r="BT949" s="12"/>
      <c r="CA949" s="108"/>
    </row>
    <row r="950" spans="1:79" x14ac:dyDescent="0.35">
      <c r="A950" s="102">
        <v>44201</v>
      </c>
      <c r="B950" s="11" t="s">
        <v>26</v>
      </c>
      <c r="C950" s="7">
        <v>23057</v>
      </c>
      <c r="D950" s="7" t="s">
        <v>308</v>
      </c>
      <c r="E950" s="7">
        <v>232013</v>
      </c>
      <c r="F950" s="7" t="s">
        <v>33</v>
      </c>
      <c r="G950" s="7">
        <v>231004</v>
      </c>
      <c r="H950" s="7">
        <v>2</v>
      </c>
      <c r="I950" s="7" t="str">
        <f t="shared" si="276"/>
        <v>Matches old PSSE info</v>
      </c>
      <c r="J950" s="7"/>
      <c r="K950" s="11"/>
      <c r="L950" s="7">
        <v>650</v>
      </c>
      <c r="M950" s="7">
        <v>804</v>
      </c>
      <c r="N950" s="7">
        <v>925</v>
      </c>
      <c r="O950" s="7">
        <v>748</v>
      </c>
      <c r="P950" s="7">
        <v>906</v>
      </c>
      <c r="Q950" s="7">
        <v>1042</v>
      </c>
      <c r="R950" s="1"/>
      <c r="S950" s="96">
        <v>653</v>
      </c>
      <c r="T950" s="5">
        <v>799</v>
      </c>
      <c r="U950" s="5">
        <v>900</v>
      </c>
      <c r="V950" s="7">
        <v>748</v>
      </c>
      <c r="W950" s="5">
        <v>891</v>
      </c>
      <c r="X950" s="52">
        <v>1016</v>
      </c>
      <c r="Y950" s="56">
        <f t="shared" si="277"/>
        <v>3</v>
      </c>
      <c r="Z950" s="7">
        <f t="shared" si="278"/>
        <v>-5</v>
      </c>
      <c r="AA950" s="7">
        <f t="shared" si="279"/>
        <v>-25</v>
      </c>
      <c r="AB950" s="7">
        <f t="shared" si="280"/>
        <v>0</v>
      </c>
      <c r="AC950" s="7">
        <f t="shared" si="281"/>
        <v>-15</v>
      </c>
      <c r="AD950" s="7">
        <f t="shared" si="282"/>
        <v>-26</v>
      </c>
      <c r="AI950" s="86" t="b">
        <f t="shared" si="283"/>
        <v>1</v>
      </c>
      <c r="AJ950" s="86" t="b">
        <f t="shared" si="284"/>
        <v>1</v>
      </c>
      <c r="AK950" s="86" t="b">
        <f t="shared" si="285"/>
        <v>0</v>
      </c>
      <c r="AM950" s="12" t="str">
        <f t="shared" si="286"/>
        <v>increase or decrease</v>
      </c>
      <c r="AN950" s="12" t="str">
        <f t="shared" si="287"/>
        <v>increase</v>
      </c>
      <c r="AO950" s="12" t="str">
        <f t="shared" si="288"/>
        <v>increase or decrease</v>
      </c>
      <c r="AP950" s="12" t="str">
        <f t="shared" si="289"/>
        <v>decrease</v>
      </c>
      <c r="AQ950" s="12" t="str">
        <f t="shared" si="290"/>
        <v>increase or decrease</v>
      </c>
      <c r="AR950" s="12" t="str">
        <f t="shared" si="291"/>
        <v>decrease</v>
      </c>
      <c r="AS950" s="12" t="str">
        <f t="shared" si="292"/>
        <v>no change</v>
      </c>
      <c r="AT950" s="12" t="str">
        <f t="shared" si="293"/>
        <v>blank</v>
      </c>
      <c r="AU950" s="12" t="str">
        <f t="shared" si="294"/>
        <v>increase or decrease</v>
      </c>
      <c r="AV950" s="12" t="str">
        <f t="shared" si="295"/>
        <v>decrease</v>
      </c>
      <c r="AW950" s="12" t="str">
        <f t="shared" si="296"/>
        <v>increase or decrease</v>
      </c>
      <c r="AX950" s="12" t="str">
        <f t="shared" si="297"/>
        <v>decrease</v>
      </c>
      <c r="AY950" s="103"/>
      <c r="AZ950" s="103" t="str">
        <f t="shared" si="298"/>
        <v xml:space="preserve"> </v>
      </c>
      <c r="BA950" s="103" t="str">
        <f t="shared" si="299"/>
        <v>increase</v>
      </c>
      <c r="BB950" s="103" t="str">
        <f t="shared" si="300"/>
        <v>decrease</v>
      </c>
      <c r="BC950" s="12" t="str">
        <f t="shared" si="301"/>
        <v xml:space="preserve"> </v>
      </c>
      <c r="BD950" s="12" t="str">
        <f t="shared" si="302"/>
        <v xml:space="preserve"> </v>
      </c>
      <c r="BE950" s="12" t="str">
        <f t="shared" si="303"/>
        <v>both</v>
      </c>
      <c r="BH950" s="110">
        <f t="shared" si="304"/>
        <v>4.6153846153846158E-3</v>
      </c>
      <c r="BI950" s="110">
        <f t="shared" si="305"/>
        <v>-6.2189054726368162E-3</v>
      </c>
      <c r="BJ950" s="110">
        <f t="shared" si="306"/>
        <v>-2.7027027027027029E-2</v>
      </c>
      <c r="BK950" s="110">
        <f t="shared" si="307"/>
        <v>0</v>
      </c>
      <c r="BL950" s="110">
        <f t="shared" si="308"/>
        <v>-1.6556291390728478E-2</v>
      </c>
      <c r="BM950" s="110">
        <f t="shared" si="309"/>
        <v>-2.4952015355086371E-2</v>
      </c>
      <c r="BN950" s="103"/>
      <c r="BO950" s="130">
        <f t="shared" si="310"/>
        <v>-2.7027027027027029E-2</v>
      </c>
      <c r="BP950" s="130" cm="1">
        <f t="array" ref="BP950">MIN(IF(BH950:BM950&lt;0, BH950:BM950))</f>
        <v>-2.7027027027027029E-2</v>
      </c>
      <c r="BQ950" s="12">
        <f t="shared" si="311"/>
        <v>0</v>
      </c>
      <c r="BR950" s="12">
        <f t="shared" si="312"/>
        <v>0</v>
      </c>
      <c r="BS950" s="12">
        <f t="shared" si="313"/>
        <v>1</v>
      </c>
      <c r="BT950" s="12"/>
      <c r="CA950" s="108"/>
    </row>
    <row r="951" spans="1:79" x14ac:dyDescent="0.35">
      <c r="A951" s="99">
        <v>44096</v>
      </c>
      <c r="B951" s="84" t="s">
        <v>26</v>
      </c>
      <c r="C951" s="7">
        <v>23069</v>
      </c>
      <c r="D951" s="7" t="s">
        <v>162</v>
      </c>
      <c r="E951" s="7">
        <v>232001</v>
      </c>
      <c r="F951" s="7" t="s">
        <v>164</v>
      </c>
      <c r="G951" s="7">
        <v>232927</v>
      </c>
      <c r="H951" s="7">
        <v>2</v>
      </c>
      <c r="I951" s="7" t="str">
        <f t="shared" si="276"/>
        <v>Matches old PSSE info</v>
      </c>
      <c r="J951" s="7"/>
      <c r="K951" s="11"/>
      <c r="L951" s="7">
        <v>550</v>
      </c>
      <c r="M951" s="7">
        <v>678</v>
      </c>
      <c r="N951" s="7">
        <v>780</v>
      </c>
      <c r="O951" s="7">
        <v>707</v>
      </c>
      <c r="P951" s="7">
        <v>804</v>
      </c>
      <c r="Q951" s="7">
        <v>925</v>
      </c>
      <c r="R951" s="1"/>
      <c r="S951" s="5">
        <v>525</v>
      </c>
      <c r="T951" s="96">
        <v>681</v>
      </c>
      <c r="U951" s="5">
        <v>771</v>
      </c>
      <c r="V951" s="5">
        <v>646</v>
      </c>
      <c r="W951" s="5">
        <v>764</v>
      </c>
      <c r="X951" s="52">
        <v>913</v>
      </c>
      <c r="Y951" s="56">
        <f t="shared" si="277"/>
        <v>-25</v>
      </c>
      <c r="Z951" s="7">
        <f t="shared" si="278"/>
        <v>3</v>
      </c>
      <c r="AA951" s="7">
        <f t="shared" si="279"/>
        <v>-9</v>
      </c>
      <c r="AB951" s="7">
        <f t="shared" si="280"/>
        <v>-61</v>
      </c>
      <c r="AC951" s="7">
        <f t="shared" si="281"/>
        <v>-40</v>
      </c>
      <c r="AD951" s="7">
        <f t="shared" si="282"/>
        <v>-12</v>
      </c>
      <c r="AI951" s="86" t="b">
        <f t="shared" si="283"/>
        <v>1</v>
      </c>
      <c r="AJ951" s="86" t="b">
        <f t="shared" si="284"/>
        <v>1</v>
      </c>
      <c r="AK951" s="86" t="b">
        <f t="shared" si="285"/>
        <v>0</v>
      </c>
      <c r="AM951" s="12" t="str">
        <f t="shared" si="286"/>
        <v>increase or decrease</v>
      </c>
      <c r="AN951" s="12" t="str">
        <f t="shared" si="287"/>
        <v>decrease</v>
      </c>
      <c r="AO951" s="12" t="str">
        <f t="shared" si="288"/>
        <v>increase or decrease</v>
      </c>
      <c r="AP951" s="12" t="str">
        <f t="shared" si="289"/>
        <v>increase</v>
      </c>
      <c r="AQ951" s="12" t="str">
        <f t="shared" si="290"/>
        <v>increase or decrease</v>
      </c>
      <c r="AR951" s="12" t="str">
        <f t="shared" si="291"/>
        <v>decrease</v>
      </c>
      <c r="AS951" s="12" t="str">
        <f t="shared" si="292"/>
        <v>increase or decrease</v>
      </c>
      <c r="AT951" s="12" t="str">
        <f t="shared" si="293"/>
        <v>decrease</v>
      </c>
      <c r="AU951" s="12" t="str">
        <f t="shared" si="294"/>
        <v>increase or decrease</v>
      </c>
      <c r="AV951" s="12" t="str">
        <f t="shared" si="295"/>
        <v>decrease</v>
      </c>
      <c r="AW951" s="12" t="str">
        <f t="shared" si="296"/>
        <v>increase or decrease</v>
      </c>
      <c r="AX951" s="12" t="str">
        <f t="shared" si="297"/>
        <v>decrease</v>
      </c>
      <c r="AY951" s="103"/>
      <c r="AZ951" s="103" t="str">
        <f t="shared" si="298"/>
        <v xml:space="preserve"> </v>
      </c>
      <c r="BA951" s="103" t="str">
        <f t="shared" si="299"/>
        <v>increase</v>
      </c>
      <c r="BB951" s="103" t="str">
        <f t="shared" si="300"/>
        <v>decrease</v>
      </c>
      <c r="BC951" s="12" t="str">
        <f t="shared" si="301"/>
        <v xml:space="preserve"> </v>
      </c>
      <c r="BD951" s="12" t="str">
        <f t="shared" si="302"/>
        <v xml:space="preserve"> </v>
      </c>
      <c r="BE951" s="12" t="str">
        <f t="shared" si="303"/>
        <v>both</v>
      </c>
      <c r="BH951" s="110">
        <f t="shared" si="304"/>
        <v>-4.5454545454545456E-2</v>
      </c>
      <c r="BI951" s="110">
        <f t="shared" si="305"/>
        <v>4.4247787610619468E-3</v>
      </c>
      <c r="BJ951" s="110">
        <f t="shared" si="306"/>
        <v>-1.1538461538461539E-2</v>
      </c>
      <c r="BK951" s="110">
        <f t="shared" si="307"/>
        <v>-8.6280056577086275E-2</v>
      </c>
      <c r="BL951" s="110">
        <f t="shared" si="308"/>
        <v>-4.975124378109453E-2</v>
      </c>
      <c r="BM951" s="110">
        <f t="shared" si="309"/>
        <v>-1.2972972972972972E-2</v>
      </c>
      <c r="BN951" s="103"/>
      <c r="BO951" s="130">
        <f t="shared" si="310"/>
        <v>-8.6280056577086275E-2</v>
      </c>
      <c r="BP951" s="130" cm="1">
        <f t="array" ref="BP951">MIN(IF(BH951:BM951&lt;0, BH951:BM951))</f>
        <v>-8.6280056577086275E-2</v>
      </c>
      <c r="BQ951" s="12">
        <f t="shared" si="311"/>
        <v>0</v>
      </c>
      <c r="BR951" s="12">
        <f t="shared" si="312"/>
        <v>0</v>
      </c>
      <c r="BS951" s="12">
        <f t="shared" si="313"/>
        <v>1</v>
      </c>
      <c r="BT951" s="12"/>
      <c r="CA951" s="108"/>
    </row>
    <row r="952" spans="1:79" x14ac:dyDescent="0.35">
      <c r="A952" s="99">
        <v>44096</v>
      </c>
      <c r="B952" s="84" t="s">
        <v>26</v>
      </c>
      <c r="C952" s="7">
        <v>23070</v>
      </c>
      <c r="D952" s="7" t="s">
        <v>154</v>
      </c>
      <c r="E952" s="7">
        <v>232006</v>
      </c>
      <c r="F952" s="7" t="s">
        <v>162</v>
      </c>
      <c r="G952" s="7">
        <v>232001</v>
      </c>
      <c r="H952" s="7">
        <v>1</v>
      </c>
      <c r="I952" s="7" t="str">
        <f t="shared" si="276"/>
        <v>Matches old PSSE info</v>
      </c>
      <c r="J952" s="7"/>
      <c r="K952" s="11"/>
      <c r="L952" s="7">
        <v>550</v>
      </c>
      <c r="M952" s="7">
        <v>678</v>
      </c>
      <c r="N952" s="7">
        <v>780</v>
      </c>
      <c r="O952" s="7">
        <v>707</v>
      </c>
      <c r="P952" s="7">
        <v>804</v>
      </c>
      <c r="Q952" s="7">
        <v>925</v>
      </c>
      <c r="R952" s="1"/>
      <c r="S952" s="5">
        <v>525</v>
      </c>
      <c r="T952" s="96">
        <v>681</v>
      </c>
      <c r="U952" s="5">
        <v>771</v>
      </c>
      <c r="V952" s="5">
        <v>646</v>
      </c>
      <c r="W952" s="96">
        <v>807</v>
      </c>
      <c r="X952" s="52">
        <v>913</v>
      </c>
      <c r="Y952" s="56">
        <f t="shared" si="277"/>
        <v>-25</v>
      </c>
      <c r="Z952" s="7">
        <f t="shared" si="278"/>
        <v>3</v>
      </c>
      <c r="AA952" s="7">
        <f t="shared" si="279"/>
        <v>-9</v>
      </c>
      <c r="AB952" s="7">
        <f t="shared" si="280"/>
        <v>-61</v>
      </c>
      <c r="AC952" s="7">
        <f t="shared" si="281"/>
        <v>3</v>
      </c>
      <c r="AD952" s="7">
        <f t="shared" si="282"/>
        <v>-12</v>
      </c>
      <c r="AI952" s="86" t="b">
        <f t="shared" si="283"/>
        <v>1</v>
      </c>
      <c r="AJ952" s="86" t="b">
        <f t="shared" si="284"/>
        <v>1</v>
      </c>
      <c r="AK952" s="86" t="b">
        <f t="shared" si="285"/>
        <v>0</v>
      </c>
      <c r="AM952" s="12" t="str">
        <f t="shared" si="286"/>
        <v>increase or decrease</v>
      </c>
      <c r="AN952" s="12" t="str">
        <f t="shared" si="287"/>
        <v>decrease</v>
      </c>
      <c r="AO952" s="12" t="str">
        <f t="shared" si="288"/>
        <v>increase or decrease</v>
      </c>
      <c r="AP952" s="12" t="str">
        <f t="shared" si="289"/>
        <v>increase</v>
      </c>
      <c r="AQ952" s="12" t="str">
        <f t="shared" si="290"/>
        <v>increase or decrease</v>
      </c>
      <c r="AR952" s="12" t="str">
        <f t="shared" si="291"/>
        <v>decrease</v>
      </c>
      <c r="AS952" s="12" t="str">
        <f t="shared" si="292"/>
        <v>increase or decrease</v>
      </c>
      <c r="AT952" s="12" t="str">
        <f t="shared" si="293"/>
        <v>decrease</v>
      </c>
      <c r="AU952" s="12" t="str">
        <f t="shared" si="294"/>
        <v>increase or decrease</v>
      </c>
      <c r="AV952" s="12" t="str">
        <f t="shared" si="295"/>
        <v>increase</v>
      </c>
      <c r="AW952" s="12" t="str">
        <f t="shared" si="296"/>
        <v>increase or decrease</v>
      </c>
      <c r="AX952" s="12" t="str">
        <f t="shared" si="297"/>
        <v>decrease</v>
      </c>
      <c r="AY952" s="103"/>
      <c r="AZ952" s="103" t="str">
        <f t="shared" si="298"/>
        <v xml:space="preserve"> </v>
      </c>
      <c r="BA952" s="103" t="str">
        <f t="shared" si="299"/>
        <v>increase</v>
      </c>
      <c r="BB952" s="103" t="str">
        <f t="shared" si="300"/>
        <v>decrease</v>
      </c>
      <c r="BC952" s="12" t="str">
        <f t="shared" si="301"/>
        <v xml:space="preserve"> </v>
      </c>
      <c r="BD952" s="12" t="str">
        <f t="shared" si="302"/>
        <v xml:space="preserve"> </v>
      </c>
      <c r="BE952" s="12" t="str">
        <f t="shared" si="303"/>
        <v>both</v>
      </c>
      <c r="BH952" s="110">
        <f t="shared" si="304"/>
        <v>-4.5454545454545456E-2</v>
      </c>
      <c r="BI952" s="110">
        <f t="shared" si="305"/>
        <v>4.4247787610619468E-3</v>
      </c>
      <c r="BJ952" s="110">
        <f t="shared" si="306"/>
        <v>-1.1538461538461539E-2</v>
      </c>
      <c r="BK952" s="110">
        <f t="shared" si="307"/>
        <v>-8.6280056577086275E-2</v>
      </c>
      <c r="BL952" s="110">
        <f t="shared" si="308"/>
        <v>3.7313432835820895E-3</v>
      </c>
      <c r="BM952" s="110">
        <f t="shared" si="309"/>
        <v>-1.2972972972972972E-2</v>
      </c>
      <c r="BN952" s="103"/>
      <c r="BO952" s="130">
        <f t="shared" si="310"/>
        <v>-8.6280056577086275E-2</v>
      </c>
      <c r="BP952" s="130" cm="1">
        <f t="array" ref="BP952">MIN(IF(BH952:BM952&lt;0, BH952:BM952))</f>
        <v>-8.6280056577086275E-2</v>
      </c>
      <c r="BQ952" s="12">
        <f t="shared" si="311"/>
        <v>0</v>
      </c>
      <c r="BR952" s="12">
        <f t="shared" si="312"/>
        <v>0</v>
      </c>
      <c r="BS952" s="12">
        <f t="shared" si="313"/>
        <v>1</v>
      </c>
      <c r="BT952" s="12"/>
      <c r="CA952" s="108"/>
    </row>
    <row r="953" spans="1:79" x14ac:dyDescent="0.35">
      <c r="A953" s="102">
        <v>44224</v>
      </c>
      <c r="B953" s="11" t="s">
        <v>26</v>
      </c>
      <c r="C953" s="7">
        <v>23076</v>
      </c>
      <c r="D953" s="7" t="s">
        <v>430</v>
      </c>
      <c r="E953" s="7">
        <v>232004</v>
      </c>
      <c r="F953" s="7" t="s">
        <v>252</v>
      </c>
      <c r="G953" s="7">
        <v>232000</v>
      </c>
      <c r="H953" s="7">
        <v>1</v>
      </c>
      <c r="I953" s="7" t="str">
        <f t="shared" si="276"/>
        <v>Matches old PSSE info</v>
      </c>
      <c r="J953" s="7"/>
      <c r="K953" s="11"/>
      <c r="L953" s="7">
        <v>550</v>
      </c>
      <c r="M953" s="7">
        <v>550</v>
      </c>
      <c r="N953" s="7">
        <v>633</v>
      </c>
      <c r="O953" s="7">
        <v>707</v>
      </c>
      <c r="P953" s="7">
        <v>707</v>
      </c>
      <c r="Q953" s="7">
        <v>813</v>
      </c>
      <c r="R953" s="1"/>
      <c r="S953" s="5">
        <v>395</v>
      </c>
      <c r="T953" s="96">
        <v>552</v>
      </c>
      <c r="U953" s="96">
        <v>638</v>
      </c>
      <c r="V953" s="5">
        <v>547</v>
      </c>
      <c r="W953" s="96">
        <v>709</v>
      </c>
      <c r="X953" s="98">
        <v>814</v>
      </c>
      <c r="Y953" s="56">
        <f t="shared" si="277"/>
        <v>-155</v>
      </c>
      <c r="Z953" s="7">
        <f t="shared" si="278"/>
        <v>2</v>
      </c>
      <c r="AA953" s="7">
        <f t="shared" si="279"/>
        <v>5</v>
      </c>
      <c r="AB953" s="7">
        <f t="shared" si="280"/>
        <v>-160</v>
      </c>
      <c r="AC953" s="7">
        <f t="shared" si="281"/>
        <v>2</v>
      </c>
      <c r="AD953" s="7">
        <f t="shared" si="282"/>
        <v>1</v>
      </c>
      <c r="AI953" s="86" t="b">
        <f t="shared" si="283"/>
        <v>1</v>
      </c>
      <c r="AJ953" s="86" t="b">
        <f t="shared" si="284"/>
        <v>1</v>
      </c>
      <c r="AK953" s="86" t="b">
        <f t="shared" si="285"/>
        <v>0</v>
      </c>
      <c r="AM953" s="12" t="str">
        <f t="shared" si="286"/>
        <v>increase or decrease</v>
      </c>
      <c r="AN953" s="12" t="str">
        <f t="shared" si="287"/>
        <v>decrease</v>
      </c>
      <c r="AO953" s="12" t="str">
        <f t="shared" si="288"/>
        <v>increase or decrease</v>
      </c>
      <c r="AP953" s="12" t="str">
        <f t="shared" si="289"/>
        <v>increase</v>
      </c>
      <c r="AQ953" s="12" t="str">
        <f t="shared" si="290"/>
        <v>increase or decrease</v>
      </c>
      <c r="AR953" s="12" t="str">
        <f t="shared" si="291"/>
        <v>increase</v>
      </c>
      <c r="AS953" s="12" t="str">
        <f t="shared" si="292"/>
        <v>increase or decrease</v>
      </c>
      <c r="AT953" s="12" t="str">
        <f t="shared" si="293"/>
        <v>decrease</v>
      </c>
      <c r="AU953" s="12" t="str">
        <f t="shared" si="294"/>
        <v>increase or decrease</v>
      </c>
      <c r="AV953" s="12" t="str">
        <f t="shared" si="295"/>
        <v>increase</v>
      </c>
      <c r="AW953" s="12" t="str">
        <f t="shared" si="296"/>
        <v>increase or decrease</v>
      </c>
      <c r="AX953" s="12" t="str">
        <f t="shared" si="297"/>
        <v>increase</v>
      </c>
      <c r="AY953" s="103"/>
      <c r="AZ953" s="103" t="str">
        <f t="shared" si="298"/>
        <v xml:space="preserve"> </v>
      </c>
      <c r="BA953" s="103" t="str">
        <f t="shared" si="299"/>
        <v>increase</v>
      </c>
      <c r="BB953" s="103" t="str">
        <f t="shared" si="300"/>
        <v>decrease</v>
      </c>
      <c r="BC953" s="12" t="str">
        <f t="shared" si="301"/>
        <v xml:space="preserve"> </v>
      </c>
      <c r="BD953" s="12" t="str">
        <f t="shared" si="302"/>
        <v xml:space="preserve"> </v>
      </c>
      <c r="BE953" s="12" t="str">
        <f t="shared" si="303"/>
        <v>both</v>
      </c>
      <c r="BH953" s="110">
        <f t="shared" si="304"/>
        <v>-0.2818181818181818</v>
      </c>
      <c r="BI953" s="110">
        <f t="shared" si="305"/>
        <v>3.6363636363636364E-3</v>
      </c>
      <c r="BJ953" s="110">
        <f t="shared" si="306"/>
        <v>7.8988941548183249E-3</v>
      </c>
      <c r="BK953" s="110">
        <f t="shared" si="307"/>
        <v>-0.2263083451202263</v>
      </c>
      <c r="BL953" s="110">
        <f t="shared" si="308"/>
        <v>2.828854314002829E-3</v>
      </c>
      <c r="BM953" s="110">
        <f t="shared" si="309"/>
        <v>1.2300123001230013E-3</v>
      </c>
      <c r="BN953" s="103"/>
      <c r="BO953" s="130">
        <f t="shared" si="310"/>
        <v>-0.2818181818181818</v>
      </c>
      <c r="BP953" s="130" cm="1">
        <f t="array" ref="BP953">MIN(IF(BH953:BM953&lt;0, BH953:BM953))</f>
        <v>-0.2818181818181818</v>
      </c>
      <c r="BQ953" s="12">
        <f t="shared" si="311"/>
        <v>1</v>
      </c>
      <c r="BR953" s="12">
        <f t="shared" si="312"/>
        <v>0</v>
      </c>
      <c r="BS953" s="12">
        <f t="shared" si="313"/>
        <v>0</v>
      </c>
      <c r="BT953" s="12"/>
      <c r="CA953" s="108"/>
    </row>
    <row r="954" spans="1:79" x14ac:dyDescent="0.35">
      <c r="A954" s="102">
        <v>44201</v>
      </c>
      <c r="B954" s="11" t="s">
        <v>26</v>
      </c>
      <c r="C954" s="7">
        <v>23085</v>
      </c>
      <c r="D954" s="7" t="s">
        <v>252</v>
      </c>
      <c r="E954" s="7">
        <v>232000</v>
      </c>
      <c r="F954" s="7" t="s">
        <v>84</v>
      </c>
      <c r="G954" s="7">
        <v>232005</v>
      </c>
      <c r="H954" s="7">
        <v>1</v>
      </c>
      <c r="I954" s="7" t="str">
        <f t="shared" si="276"/>
        <v>Matches old PSSE info</v>
      </c>
      <c r="J954" s="7"/>
      <c r="K954" s="11"/>
      <c r="L954" s="7">
        <v>550</v>
      </c>
      <c r="M954" s="7">
        <v>550</v>
      </c>
      <c r="N954" s="7">
        <v>633</v>
      </c>
      <c r="O954" s="7">
        <v>707</v>
      </c>
      <c r="P954" s="7">
        <v>707</v>
      </c>
      <c r="Q954" s="7">
        <v>813</v>
      </c>
      <c r="R954" s="1"/>
      <c r="S954" s="5">
        <v>395</v>
      </c>
      <c r="T954" s="96">
        <v>552</v>
      </c>
      <c r="U954" s="96">
        <v>638</v>
      </c>
      <c r="V954" s="5">
        <v>547</v>
      </c>
      <c r="W954" s="96">
        <v>709</v>
      </c>
      <c r="X954" s="98">
        <v>814</v>
      </c>
      <c r="Y954" s="56">
        <f t="shared" si="277"/>
        <v>-155</v>
      </c>
      <c r="Z954" s="7">
        <f t="shared" si="278"/>
        <v>2</v>
      </c>
      <c r="AA954" s="7">
        <f t="shared" si="279"/>
        <v>5</v>
      </c>
      <c r="AB954" s="7">
        <f t="shared" si="280"/>
        <v>-160</v>
      </c>
      <c r="AC954" s="7">
        <f t="shared" si="281"/>
        <v>2</v>
      </c>
      <c r="AD954" s="7">
        <f t="shared" si="282"/>
        <v>1</v>
      </c>
      <c r="AI954" s="86" t="b">
        <f t="shared" si="283"/>
        <v>1</v>
      </c>
      <c r="AJ954" s="86" t="b">
        <f t="shared" si="284"/>
        <v>1</v>
      </c>
      <c r="AK954" s="86" t="b">
        <f t="shared" si="285"/>
        <v>0</v>
      </c>
      <c r="AM954" s="12" t="str">
        <f t="shared" si="286"/>
        <v>increase or decrease</v>
      </c>
      <c r="AN954" s="12" t="str">
        <f t="shared" si="287"/>
        <v>decrease</v>
      </c>
      <c r="AO954" s="12" t="str">
        <f t="shared" si="288"/>
        <v>increase or decrease</v>
      </c>
      <c r="AP954" s="12" t="str">
        <f t="shared" si="289"/>
        <v>increase</v>
      </c>
      <c r="AQ954" s="12" t="str">
        <f t="shared" si="290"/>
        <v>increase or decrease</v>
      </c>
      <c r="AR954" s="12" t="str">
        <f t="shared" si="291"/>
        <v>increase</v>
      </c>
      <c r="AS954" s="12" t="str">
        <f t="shared" si="292"/>
        <v>increase or decrease</v>
      </c>
      <c r="AT954" s="12" t="str">
        <f t="shared" si="293"/>
        <v>decrease</v>
      </c>
      <c r="AU954" s="12" t="str">
        <f t="shared" si="294"/>
        <v>increase or decrease</v>
      </c>
      <c r="AV954" s="12" t="str">
        <f t="shared" si="295"/>
        <v>increase</v>
      </c>
      <c r="AW954" s="12" t="str">
        <f t="shared" si="296"/>
        <v>increase or decrease</v>
      </c>
      <c r="AX954" s="12" t="str">
        <f t="shared" si="297"/>
        <v>increase</v>
      </c>
      <c r="AY954" s="103"/>
      <c r="AZ954" s="103" t="str">
        <f t="shared" si="298"/>
        <v xml:space="preserve"> </v>
      </c>
      <c r="BA954" s="103" t="str">
        <f t="shared" si="299"/>
        <v>increase</v>
      </c>
      <c r="BB954" s="103" t="str">
        <f t="shared" si="300"/>
        <v>decrease</v>
      </c>
      <c r="BC954" s="12" t="str">
        <f t="shared" si="301"/>
        <v xml:space="preserve"> </v>
      </c>
      <c r="BD954" s="12" t="str">
        <f t="shared" si="302"/>
        <v xml:space="preserve"> </v>
      </c>
      <c r="BE954" s="12" t="str">
        <f t="shared" si="303"/>
        <v>both</v>
      </c>
      <c r="BH954" s="110">
        <f t="shared" si="304"/>
        <v>-0.2818181818181818</v>
      </c>
      <c r="BI954" s="110">
        <f t="shared" si="305"/>
        <v>3.6363636363636364E-3</v>
      </c>
      <c r="BJ954" s="110">
        <f t="shared" si="306"/>
        <v>7.8988941548183249E-3</v>
      </c>
      <c r="BK954" s="110">
        <f t="shared" si="307"/>
        <v>-0.2263083451202263</v>
      </c>
      <c r="BL954" s="110">
        <f t="shared" si="308"/>
        <v>2.828854314002829E-3</v>
      </c>
      <c r="BM954" s="110">
        <f t="shared" si="309"/>
        <v>1.2300123001230013E-3</v>
      </c>
      <c r="BN954" s="103"/>
      <c r="BO954" s="130">
        <f t="shared" si="310"/>
        <v>-0.2818181818181818</v>
      </c>
      <c r="BP954" s="130" cm="1">
        <f t="array" ref="BP954">MIN(IF(BH954:BM954&lt;0, BH954:BM954))</f>
        <v>-0.2818181818181818</v>
      </c>
      <c r="BQ954" s="12">
        <f t="shared" si="311"/>
        <v>1</v>
      </c>
      <c r="BR954" s="12">
        <f t="shared" si="312"/>
        <v>0</v>
      </c>
      <c r="BS954" s="12">
        <f t="shared" si="313"/>
        <v>0</v>
      </c>
      <c r="BT954" s="12"/>
      <c r="CA954" s="108"/>
    </row>
    <row r="955" spans="1:79" x14ac:dyDescent="0.35">
      <c r="A955" s="102">
        <v>44200</v>
      </c>
      <c r="B955" s="11" t="s">
        <v>26</v>
      </c>
      <c r="C955" s="7" t="s">
        <v>352</v>
      </c>
      <c r="D955" s="7" t="s">
        <v>262</v>
      </c>
      <c r="E955" s="7">
        <v>232100</v>
      </c>
      <c r="F955" s="7" t="s">
        <v>383</v>
      </c>
      <c r="G955" s="7">
        <v>232801</v>
      </c>
      <c r="H955" s="7">
        <v>1</v>
      </c>
      <c r="I955" s="7" t="str">
        <f t="shared" si="276"/>
        <v>Matches old PSSE info</v>
      </c>
      <c r="J955" s="7"/>
      <c r="K955" s="11"/>
      <c r="L955" s="7">
        <v>280</v>
      </c>
      <c r="M955" s="7">
        <v>348</v>
      </c>
      <c r="N955" s="7">
        <v>400</v>
      </c>
      <c r="O955" s="7">
        <v>318</v>
      </c>
      <c r="P955" s="7">
        <v>389</v>
      </c>
      <c r="Q955" s="7">
        <v>447</v>
      </c>
      <c r="R955" s="1"/>
      <c r="S955" s="7">
        <v>280</v>
      </c>
      <c r="T955" s="7">
        <v>348</v>
      </c>
      <c r="U955" s="7">
        <v>400</v>
      </c>
      <c r="V955" s="7">
        <v>318</v>
      </c>
      <c r="W955" s="7">
        <v>389</v>
      </c>
      <c r="X955" s="49">
        <v>447</v>
      </c>
      <c r="Y955" s="56">
        <f t="shared" si="277"/>
        <v>0</v>
      </c>
      <c r="Z955" s="7">
        <f t="shared" si="278"/>
        <v>0</v>
      </c>
      <c r="AA955" s="7">
        <f t="shared" si="279"/>
        <v>0</v>
      </c>
      <c r="AB955" s="7">
        <f t="shared" si="280"/>
        <v>0</v>
      </c>
      <c r="AC955" s="7">
        <f t="shared" si="281"/>
        <v>0</v>
      </c>
      <c r="AD955" s="7">
        <f t="shared" si="282"/>
        <v>0</v>
      </c>
      <c r="AI955" s="86" t="b">
        <f t="shared" si="283"/>
        <v>1</v>
      </c>
      <c r="AJ955" s="86" t="b">
        <f t="shared" si="284"/>
        <v>1</v>
      </c>
      <c r="AK955" s="86" t="b">
        <f t="shared" si="285"/>
        <v>0</v>
      </c>
      <c r="AM955" s="12" t="str">
        <f t="shared" si="286"/>
        <v>no change</v>
      </c>
      <c r="AN955" s="12" t="str">
        <f t="shared" si="287"/>
        <v>blank</v>
      </c>
      <c r="AO955" s="12" t="str">
        <f t="shared" si="288"/>
        <v>no change</v>
      </c>
      <c r="AP955" s="12" t="str">
        <f t="shared" si="289"/>
        <v>blank</v>
      </c>
      <c r="AQ955" s="12" t="str">
        <f t="shared" si="290"/>
        <v>no change</v>
      </c>
      <c r="AR955" s="12" t="str">
        <f t="shared" si="291"/>
        <v>blank</v>
      </c>
      <c r="AS955" s="12" t="str">
        <f t="shared" si="292"/>
        <v>no change</v>
      </c>
      <c r="AT955" s="12" t="str">
        <f t="shared" si="293"/>
        <v>blank</v>
      </c>
      <c r="AU955" s="12" t="str">
        <f t="shared" si="294"/>
        <v>no change</v>
      </c>
      <c r="AV955" s="12" t="str">
        <f t="shared" si="295"/>
        <v>blank</v>
      </c>
      <c r="AW955" s="12" t="str">
        <f t="shared" si="296"/>
        <v>no change</v>
      </c>
      <c r="AX955" s="12" t="str">
        <f t="shared" si="297"/>
        <v>blank</v>
      </c>
      <c r="AY955" s="103"/>
      <c r="AZ955" s="103" t="str">
        <f t="shared" si="298"/>
        <v>no change</v>
      </c>
      <c r="BA955" s="103" t="str">
        <f t="shared" si="299"/>
        <v xml:space="preserve"> </v>
      </c>
      <c r="BB955" s="103" t="str">
        <f t="shared" si="300"/>
        <v xml:space="preserve"> </v>
      </c>
      <c r="BC955" s="12" t="str">
        <f t="shared" si="301"/>
        <v xml:space="preserve"> </v>
      </c>
      <c r="BD955" s="12" t="str">
        <f t="shared" si="302"/>
        <v xml:space="preserve"> </v>
      </c>
      <c r="BE955" s="12" t="str">
        <f t="shared" si="303"/>
        <v xml:space="preserve"> </v>
      </c>
      <c r="BH955" s="110">
        <f t="shared" si="304"/>
        <v>0</v>
      </c>
      <c r="BI955" s="110">
        <f t="shared" si="305"/>
        <v>0</v>
      </c>
      <c r="BJ955" s="110">
        <f t="shared" si="306"/>
        <v>0</v>
      </c>
      <c r="BK955" s="110">
        <f t="shared" si="307"/>
        <v>0</v>
      </c>
      <c r="BL955" s="110">
        <f t="shared" si="308"/>
        <v>0</v>
      </c>
      <c r="BM955" s="110">
        <f t="shared" si="309"/>
        <v>0</v>
      </c>
      <c r="BN955" s="103"/>
      <c r="BO955" s="130">
        <f t="shared" si="310"/>
        <v>0</v>
      </c>
      <c r="BP955" s="130" cm="1">
        <f t="array" ref="BP955">MIN(IF(BH955:BM955&lt;0, BH955:BM955))</f>
        <v>0</v>
      </c>
      <c r="BQ955" s="12">
        <f t="shared" si="311"/>
        <v>0</v>
      </c>
      <c r="BR955" s="12">
        <f t="shared" si="312"/>
        <v>0</v>
      </c>
      <c r="BS955" s="12">
        <f t="shared" si="313"/>
        <v>0</v>
      </c>
      <c r="BT955" s="12"/>
      <c r="CA955" s="108"/>
    </row>
    <row r="956" spans="1:79" x14ac:dyDescent="0.35">
      <c r="A956" s="102">
        <v>44200</v>
      </c>
      <c r="B956" s="11" t="s">
        <v>26</v>
      </c>
      <c r="C956" s="7" t="s">
        <v>211</v>
      </c>
      <c r="D956" s="7" t="s">
        <v>251</v>
      </c>
      <c r="E956" s="7">
        <v>232801</v>
      </c>
      <c r="F956" s="7" t="s">
        <v>252</v>
      </c>
      <c r="G956" s="7">
        <v>232103</v>
      </c>
      <c r="H956" s="7">
        <v>1</v>
      </c>
      <c r="I956" s="7" t="str">
        <f t="shared" si="276"/>
        <v>Matches old PSSE info</v>
      </c>
      <c r="J956" s="7"/>
      <c r="K956" s="11"/>
      <c r="L956" s="7">
        <v>390</v>
      </c>
      <c r="M956" s="7">
        <v>444</v>
      </c>
      <c r="N956" s="7">
        <v>466</v>
      </c>
      <c r="O956" s="7">
        <v>444</v>
      </c>
      <c r="P956" s="7">
        <v>444</v>
      </c>
      <c r="Q956" s="7">
        <v>466</v>
      </c>
      <c r="R956" s="1"/>
      <c r="S956" s="96">
        <v>392</v>
      </c>
      <c r="T956" s="7">
        <v>444</v>
      </c>
      <c r="U956" s="7">
        <v>466</v>
      </c>
      <c r="V956" s="7">
        <v>444</v>
      </c>
      <c r="W956" s="7">
        <v>444</v>
      </c>
      <c r="X956" s="49">
        <v>466</v>
      </c>
      <c r="Y956" s="56">
        <f t="shared" si="277"/>
        <v>2</v>
      </c>
      <c r="Z956" s="7">
        <f t="shared" si="278"/>
        <v>0</v>
      </c>
      <c r="AA956" s="7">
        <f t="shared" si="279"/>
        <v>0</v>
      </c>
      <c r="AB956" s="7">
        <f t="shared" si="280"/>
        <v>0</v>
      </c>
      <c r="AC956" s="7">
        <f t="shared" si="281"/>
        <v>0</v>
      </c>
      <c r="AD956" s="7">
        <f t="shared" si="282"/>
        <v>0</v>
      </c>
      <c r="AI956" s="86" t="b">
        <f t="shared" si="283"/>
        <v>1</v>
      </c>
      <c r="AJ956" s="86" t="b">
        <f t="shared" si="284"/>
        <v>1</v>
      </c>
      <c r="AK956" s="86" t="b">
        <f t="shared" si="285"/>
        <v>0</v>
      </c>
      <c r="AM956" s="12" t="str">
        <f>IF(Y956=0,"no change","increase or decrease")</f>
        <v>increase or decrease</v>
      </c>
      <c r="AN956" s="12" t="str">
        <f t="shared" si="287"/>
        <v>increase</v>
      </c>
      <c r="AO956" s="12" t="str">
        <f t="shared" si="288"/>
        <v>no change</v>
      </c>
      <c r="AP956" s="12" t="str">
        <f t="shared" si="289"/>
        <v>blank</v>
      </c>
      <c r="AQ956" s="12" t="str">
        <f t="shared" si="290"/>
        <v>no change</v>
      </c>
      <c r="AR956" s="12" t="str">
        <f t="shared" si="291"/>
        <v>blank</v>
      </c>
      <c r="AS956" s="12" t="str">
        <f t="shared" si="292"/>
        <v>no change</v>
      </c>
      <c r="AT956" s="12" t="str">
        <f t="shared" si="293"/>
        <v>blank</v>
      </c>
      <c r="AU956" s="12" t="str">
        <f t="shared" si="294"/>
        <v>no change</v>
      </c>
      <c r="AV956" s="12" t="str">
        <f t="shared" si="295"/>
        <v>blank</v>
      </c>
      <c r="AW956" s="12" t="str">
        <f t="shared" si="296"/>
        <v>no change</v>
      </c>
      <c r="AX956" s="12" t="str">
        <f t="shared" si="297"/>
        <v>blank</v>
      </c>
      <c r="AY956" s="103"/>
      <c r="AZ956" s="103" t="str">
        <f t="shared" si="298"/>
        <v xml:space="preserve"> </v>
      </c>
      <c r="BA956" s="103" t="str">
        <f t="shared" si="299"/>
        <v>increase</v>
      </c>
      <c r="BB956" s="103" t="str">
        <f t="shared" si="300"/>
        <v xml:space="preserve"> </v>
      </c>
      <c r="BC956" s="12" t="str">
        <f t="shared" si="301"/>
        <v>increase</v>
      </c>
      <c r="BD956" s="12" t="str">
        <f t="shared" si="302"/>
        <v xml:space="preserve"> </v>
      </c>
      <c r="BE956" s="12" t="str">
        <f t="shared" si="303"/>
        <v xml:space="preserve"> </v>
      </c>
      <c r="BH956" s="110">
        <f t="shared" si="304"/>
        <v>5.1282051282051282E-3</v>
      </c>
      <c r="BI956" s="110">
        <f t="shared" si="305"/>
        <v>0</v>
      </c>
      <c r="BJ956" s="110">
        <f t="shared" si="306"/>
        <v>0</v>
      </c>
      <c r="BK956" s="110">
        <f t="shared" si="307"/>
        <v>0</v>
      </c>
      <c r="BL956" s="110">
        <f t="shared" si="308"/>
        <v>0</v>
      </c>
      <c r="BM956" s="110">
        <f t="shared" si="309"/>
        <v>0</v>
      </c>
      <c r="BN956" s="103"/>
      <c r="BO956" s="130">
        <f t="shared" si="310"/>
        <v>5.1282051282051282E-3</v>
      </c>
      <c r="BP956" s="130" cm="1">
        <f t="array" ref="BP956">MIN(IF(BH956:BM956&lt;0, BH956:BM956))</f>
        <v>0</v>
      </c>
      <c r="BQ956" s="12">
        <f t="shared" si="311"/>
        <v>0</v>
      </c>
      <c r="BR956" s="12">
        <f t="shared" si="312"/>
        <v>0</v>
      </c>
      <c r="BS956" s="12">
        <f t="shared" si="313"/>
        <v>0</v>
      </c>
      <c r="BT956" s="12"/>
      <c r="CA956" s="108"/>
    </row>
    <row r="957" spans="1:79" x14ac:dyDescent="0.35">
      <c r="A957" s="102">
        <v>44200</v>
      </c>
      <c r="B957" s="11" t="s">
        <v>26</v>
      </c>
      <c r="C957" s="7" t="s">
        <v>212</v>
      </c>
      <c r="D957" s="7" t="s">
        <v>168</v>
      </c>
      <c r="E957" s="7">
        <v>232805</v>
      </c>
      <c r="F957" s="7" t="s">
        <v>255</v>
      </c>
      <c r="G957" s="7">
        <v>232120</v>
      </c>
      <c r="H957" s="7">
        <v>1</v>
      </c>
      <c r="I957" s="7" t="str">
        <f t="shared" si="276"/>
        <v>Matches old PSSE info</v>
      </c>
      <c r="J957" s="7"/>
      <c r="K957" s="11"/>
      <c r="L957" s="7">
        <v>275</v>
      </c>
      <c r="M957" s="7">
        <v>335</v>
      </c>
      <c r="N957" s="7">
        <v>385</v>
      </c>
      <c r="O957" s="7">
        <v>317</v>
      </c>
      <c r="P957" s="7">
        <v>381</v>
      </c>
      <c r="Q957" s="7">
        <v>438</v>
      </c>
      <c r="R957" s="1"/>
      <c r="S957" s="5">
        <v>273</v>
      </c>
      <c r="T957" s="5">
        <v>286</v>
      </c>
      <c r="U957" s="5">
        <v>329</v>
      </c>
      <c r="V957" s="5">
        <v>286</v>
      </c>
      <c r="W957" s="5">
        <v>286</v>
      </c>
      <c r="X957" s="52">
        <v>329</v>
      </c>
      <c r="Y957" s="56">
        <f t="shared" si="277"/>
        <v>-2</v>
      </c>
      <c r="Z957" s="7">
        <f t="shared" si="278"/>
        <v>-49</v>
      </c>
      <c r="AA957" s="7">
        <f t="shared" si="279"/>
        <v>-56</v>
      </c>
      <c r="AB957" s="7">
        <f t="shared" si="280"/>
        <v>-31</v>
      </c>
      <c r="AC957" s="7">
        <f t="shared" si="281"/>
        <v>-95</v>
      </c>
      <c r="AD957" s="7">
        <f t="shared" si="282"/>
        <v>-109</v>
      </c>
      <c r="AI957" s="86" t="b">
        <f t="shared" si="283"/>
        <v>1</v>
      </c>
      <c r="AJ957" s="86" t="b">
        <f t="shared" si="284"/>
        <v>1</v>
      </c>
      <c r="AK957" s="86" t="b">
        <f t="shared" si="285"/>
        <v>0</v>
      </c>
      <c r="AM957" s="12" t="str">
        <f t="shared" si="286"/>
        <v>increase or decrease</v>
      </c>
      <c r="AN957" s="12" t="str">
        <f t="shared" si="287"/>
        <v>decrease</v>
      </c>
      <c r="AO957" s="12" t="str">
        <f t="shared" si="288"/>
        <v>increase or decrease</v>
      </c>
      <c r="AP957" s="12" t="str">
        <f t="shared" si="289"/>
        <v>decrease</v>
      </c>
      <c r="AQ957" s="12" t="str">
        <f t="shared" si="290"/>
        <v>increase or decrease</v>
      </c>
      <c r="AR957" s="12" t="str">
        <f t="shared" si="291"/>
        <v>decrease</v>
      </c>
      <c r="AS957" s="12" t="str">
        <f t="shared" si="292"/>
        <v>increase or decrease</v>
      </c>
      <c r="AT957" s="12" t="str">
        <f t="shared" si="293"/>
        <v>decrease</v>
      </c>
      <c r="AU957" s="12" t="str">
        <f t="shared" si="294"/>
        <v>increase or decrease</v>
      </c>
      <c r="AV957" s="12" t="str">
        <f t="shared" si="295"/>
        <v>decrease</v>
      </c>
      <c r="AW957" s="12" t="str">
        <f t="shared" si="296"/>
        <v>increase or decrease</v>
      </c>
      <c r="AX957" s="12" t="str">
        <f t="shared" si="297"/>
        <v>decrease</v>
      </c>
      <c r="AY957" s="103"/>
      <c r="AZ957" s="103" t="str">
        <f t="shared" si="298"/>
        <v xml:space="preserve"> </v>
      </c>
      <c r="BA957" s="103" t="str">
        <f t="shared" si="299"/>
        <v xml:space="preserve"> </v>
      </c>
      <c r="BB957" s="103" t="str">
        <f t="shared" si="300"/>
        <v>decrease</v>
      </c>
      <c r="BC957" s="12" t="str">
        <f t="shared" si="301"/>
        <v xml:space="preserve"> </v>
      </c>
      <c r="BD957" s="12" t="str">
        <f t="shared" si="302"/>
        <v>decrease</v>
      </c>
      <c r="BE957" s="12" t="str">
        <f t="shared" si="303"/>
        <v xml:space="preserve"> </v>
      </c>
      <c r="BH957" s="110">
        <f t="shared" si="304"/>
        <v>-7.2727272727272727E-3</v>
      </c>
      <c r="BI957" s="110">
        <f t="shared" si="305"/>
        <v>-0.14626865671641792</v>
      </c>
      <c r="BJ957" s="110">
        <f t="shared" si="306"/>
        <v>-0.14545454545454545</v>
      </c>
      <c r="BK957" s="110">
        <f t="shared" si="307"/>
        <v>-9.7791798107255523E-2</v>
      </c>
      <c r="BL957" s="110">
        <f t="shared" si="308"/>
        <v>-0.24934383202099739</v>
      </c>
      <c r="BM957" s="110">
        <f t="shared" si="309"/>
        <v>-0.24885844748858446</v>
      </c>
      <c r="BN957" s="103"/>
      <c r="BO957" s="130">
        <f t="shared" si="310"/>
        <v>-0.24934383202099739</v>
      </c>
      <c r="BP957" s="130" cm="1">
        <f t="array" ref="BP957">MIN(IF(BH957:BM957&lt;0, BH957:BM957))</f>
        <v>-0.24934383202099739</v>
      </c>
      <c r="BQ957" s="12">
        <f t="shared" si="311"/>
        <v>1</v>
      </c>
      <c r="BR957" s="12">
        <f t="shared" si="312"/>
        <v>0</v>
      </c>
      <c r="BS957" s="12">
        <f t="shared" si="313"/>
        <v>0</v>
      </c>
      <c r="BT957" s="12"/>
      <c r="CA957" s="108"/>
    </row>
    <row r="958" spans="1:79" x14ac:dyDescent="0.35">
      <c r="A958" s="102">
        <v>44200</v>
      </c>
      <c r="B958" s="11" t="s">
        <v>26</v>
      </c>
      <c r="C958" s="7" t="s">
        <v>213</v>
      </c>
      <c r="D958" s="7" t="s">
        <v>257</v>
      </c>
      <c r="E958" s="7">
        <v>232115</v>
      </c>
      <c r="F958" s="7" t="s">
        <v>252</v>
      </c>
      <c r="G958" s="7">
        <v>232103</v>
      </c>
      <c r="H958" s="7">
        <v>1</v>
      </c>
      <c r="I958" s="7" t="str">
        <f t="shared" si="276"/>
        <v>Matches old PSSE info</v>
      </c>
      <c r="J958" s="7"/>
      <c r="K958" s="11"/>
      <c r="L958" s="7">
        <v>271</v>
      </c>
      <c r="M958" s="7">
        <v>346</v>
      </c>
      <c r="N958" s="7">
        <v>398</v>
      </c>
      <c r="O958" s="7">
        <v>312</v>
      </c>
      <c r="P958" s="7">
        <v>389</v>
      </c>
      <c r="Q958" s="7">
        <v>447</v>
      </c>
      <c r="R958" s="1"/>
      <c r="S958" s="7">
        <v>271</v>
      </c>
      <c r="T958" s="96">
        <v>347</v>
      </c>
      <c r="U958" s="5">
        <v>377</v>
      </c>
      <c r="V958" s="96">
        <v>313</v>
      </c>
      <c r="W958" s="7">
        <v>389</v>
      </c>
      <c r="X958" s="52">
        <v>427</v>
      </c>
      <c r="Y958" s="56">
        <f t="shared" si="277"/>
        <v>0</v>
      </c>
      <c r="Z958" s="7">
        <f t="shared" si="278"/>
        <v>1</v>
      </c>
      <c r="AA958" s="7">
        <f t="shared" si="279"/>
        <v>-21</v>
      </c>
      <c r="AB958" s="7">
        <f t="shared" si="280"/>
        <v>1</v>
      </c>
      <c r="AC958" s="7">
        <f t="shared" si="281"/>
        <v>0</v>
      </c>
      <c r="AD958" s="7">
        <f t="shared" si="282"/>
        <v>-20</v>
      </c>
      <c r="AI958" s="86" t="b">
        <f t="shared" si="283"/>
        <v>1</v>
      </c>
      <c r="AJ958" s="86" t="b">
        <f t="shared" si="284"/>
        <v>1</v>
      </c>
      <c r="AK958" s="86" t="b">
        <f t="shared" si="285"/>
        <v>0</v>
      </c>
      <c r="AM958" s="12" t="str">
        <f t="shared" si="286"/>
        <v>no change</v>
      </c>
      <c r="AN958" s="12" t="str">
        <f t="shared" si="287"/>
        <v>blank</v>
      </c>
      <c r="AO958" s="12" t="str">
        <f t="shared" si="288"/>
        <v>increase or decrease</v>
      </c>
      <c r="AP958" s="12" t="str">
        <f t="shared" si="289"/>
        <v>increase</v>
      </c>
      <c r="AQ958" s="12" t="str">
        <f t="shared" si="290"/>
        <v>increase or decrease</v>
      </c>
      <c r="AR958" s="12" t="str">
        <f t="shared" si="291"/>
        <v>decrease</v>
      </c>
      <c r="AS958" s="12" t="str">
        <f t="shared" si="292"/>
        <v>increase or decrease</v>
      </c>
      <c r="AT958" s="12" t="str">
        <f t="shared" si="293"/>
        <v>increase</v>
      </c>
      <c r="AU958" s="12" t="str">
        <f t="shared" si="294"/>
        <v>no change</v>
      </c>
      <c r="AV958" s="12" t="str">
        <f t="shared" si="295"/>
        <v>blank</v>
      </c>
      <c r="AW958" s="12" t="str">
        <f t="shared" si="296"/>
        <v>increase or decrease</v>
      </c>
      <c r="AX958" s="12" t="str">
        <f t="shared" si="297"/>
        <v>decrease</v>
      </c>
      <c r="AY958" s="103"/>
      <c r="AZ958" s="103" t="str">
        <f t="shared" si="298"/>
        <v xml:space="preserve"> </v>
      </c>
      <c r="BA958" s="103" t="str">
        <f t="shared" si="299"/>
        <v>increase</v>
      </c>
      <c r="BB958" s="103" t="str">
        <f t="shared" si="300"/>
        <v>decrease</v>
      </c>
      <c r="BC958" s="12" t="str">
        <f t="shared" si="301"/>
        <v xml:space="preserve"> </v>
      </c>
      <c r="BD958" s="12" t="str">
        <f t="shared" si="302"/>
        <v xml:space="preserve"> </v>
      </c>
      <c r="BE958" s="12" t="str">
        <f t="shared" si="303"/>
        <v>both</v>
      </c>
      <c r="BH958" s="110">
        <f t="shared" si="304"/>
        <v>0</v>
      </c>
      <c r="BI958" s="110">
        <f t="shared" si="305"/>
        <v>2.8901734104046241E-3</v>
      </c>
      <c r="BJ958" s="110">
        <f t="shared" si="306"/>
        <v>-5.2763819095477386E-2</v>
      </c>
      <c r="BK958" s="110">
        <f t="shared" si="307"/>
        <v>3.205128205128205E-3</v>
      </c>
      <c r="BL958" s="110">
        <f t="shared" si="308"/>
        <v>0</v>
      </c>
      <c r="BM958" s="110">
        <f t="shared" si="309"/>
        <v>-4.4742729306487698E-2</v>
      </c>
      <c r="BN958" s="103"/>
      <c r="BO958" s="130">
        <f t="shared" si="310"/>
        <v>-5.2763819095477386E-2</v>
      </c>
      <c r="BP958" s="130" cm="1">
        <f t="array" ref="BP958">MIN(IF(BH958:BM958&lt;0, BH958:BM958))</f>
        <v>-5.2763819095477386E-2</v>
      </c>
      <c r="BQ958" s="12">
        <f t="shared" si="311"/>
        <v>0</v>
      </c>
      <c r="BR958" s="12">
        <f t="shared" si="312"/>
        <v>0</v>
      </c>
      <c r="BS958" s="12">
        <f t="shared" si="313"/>
        <v>1</v>
      </c>
      <c r="BT958" s="12"/>
      <c r="CA958" s="108"/>
    </row>
    <row r="959" spans="1:79" x14ac:dyDescent="0.35">
      <c r="A959" s="102">
        <v>44200</v>
      </c>
      <c r="B959" s="11" t="s">
        <v>26</v>
      </c>
      <c r="C959" s="7" t="s">
        <v>214</v>
      </c>
      <c r="D959" s="7" t="s">
        <v>258</v>
      </c>
      <c r="E959" s="7">
        <v>232807</v>
      </c>
      <c r="F959" s="7" t="s">
        <v>259</v>
      </c>
      <c r="G959" s="7">
        <v>232130</v>
      </c>
      <c r="H959" s="7">
        <v>1</v>
      </c>
      <c r="I959" s="7" t="str">
        <f t="shared" si="276"/>
        <v>Matches old PSSE info</v>
      </c>
      <c r="J959" s="7"/>
      <c r="K959" s="11"/>
      <c r="L959" s="7">
        <v>273</v>
      </c>
      <c r="M959" s="7">
        <v>348</v>
      </c>
      <c r="N959" s="7">
        <v>400</v>
      </c>
      <c r="O959" s="7">
        <v>315</v>
      </c>
      <c r="P959" s="7">
        <v>389</v>
      </c>
      <c r="Q959" s="7">
        <v>447</v>
      </c>
      <c r="R959" s="1"/>
      <c r="S959" s="7">
        <v>273</v>
      </c>
      <c r="T959" s="7">
        <v>348</v>
      </c>
      <c r="U959" s="5">
        <v>375</v>
      </c>
      <c r="V959" s="7">
        <v>315</v>
      </c>
      <c r="W959" s="7">
        <v>389</v>
      </c>
      <c r="X959" s="52">
        <v>424</v>
      </c>
      <c r="Y959" s="56">
        <f t="shared" si="277"/>
        <v>0</v>
      </c>
      <c r="Z959" s="7">
        <f t="shared" si="278"/>
        <v>0</v>
      </c>
      <c r="AA959" s="7">
        <f t="shared" si="279"/>
        <v>-25</v>
      </c>
      <c r="AB959" s="7">
        <f t="shared" si="280"/>
        <v>0</v>
      </c>
      <c r="AC959" s="7">
        <f t="shared" si="281"/>
        <v>0</v>
      </c>
      <c r="AD959" s="7">
        <f t="shared" si="282"/>
        <v>-23</v>
      </c>
      <c r="AI959" s="86" t="b">
        <f t="shared" si="283"/>
        <v>1</v>
      </c>
      <c r="AJ959" s="86" t="b">
        <f t="shared" si="284"/>
        <v>1</v>
      </c>
      <c r="AK959" s="86" t="b">
        <f t="shared" si="285"/>
        <v>0</v>
      </c>
      <c r="AM959" s="12" t="str">
        <f t="shared" si="286"/>
        <v>no change</v>
      </c>
      <c r="AN959" s="12" t="str">
        <f t="shared" si="287"/>
        <v>blank</v>
      </c>
      <c r="AO959" s="12" t="str">
        <f t="shared" si="288"/>
        <v>no change</v>
      </c>
      <c r="AP959" s="12" t="str">
        <f t="shared" si="289"/>
        <v>blank</v>
      </c>
      <c r="AQ959" s="12" t="str">
        <f t="shared" si="290"/>
        <v>increase or decrease</v>
      </c>
      <c r="AR959" s="12" t="str">
        <f t="shared" si="291"/>
        <v>decrease</v>
      </c>
      <c r="AS959" s="12" t="str">
        <f t="shared" si="292"/>
        <v>no change</v>
      </c>
      <c r="AT959" s="12" t="str">
        <f t="shared" si="293"/>
        <v>blank</v>
      </c>
      <c r="AU959" s="12" t="str">
        <f t="shared" si="294"/>
        <v>no change</v>
      </c>
      <c r="AV959" s="12" t="str">
        <f t="shared" si="295"/>
        <v>blank</v>
      </c>
      <c r="AW959" s="12" t="str">
        <f t="shared" si="296"/>
        <v>increase or decrease</v>
      </c>
      <c r="AX959" s="12" t="str">
        <f t="shared" si="297"/>
        <v>decrease</v>
      </c>
      <c r="AY959" s="103"/>
      <c r="AZ959" s="103" t="str">
        <f t="shared" si="298"/>
        <v xml:space="preserve"> </v>
      </c>
      <c r="BA959" s="103" t="str">
        <f t="shared" si="299"/>
        <v xml:space="preserve"> </v>
      </c>
      <c r="BB959" s="103" t="str">
        <f t="shared" si="300"/>
        <v>decrease</v>
      </c>
      <c r="BC959" s="12" t="str">
        <f t="shared" si="301"/>
        <v xml:space="preserve"> </v>
      </c>
      <c r="BD959" s="12" t="str">
        <f t="shared" si="302"/>
        <v>decrease</v>
      </c>
      <c r="BE959" s="12" t="str">
        <f t="shared" si="303"/>
        <v xml:space="preserve"> </v>
      </c>
      <c r="BH959" s="110">
        <f t="shared" si="304"/>
        <v>0</v>
      </c>
      <c r="BI959" s="110">
        <f t="shared" si="305"/>
        <v>0</v>
      </c>
      <c r="BJ959" s="110">
        <f t="shared" si="306"/>
        <v>-6.25E-2</v>
      </c>
      <c r="BK959" s="110">
        <f t="shared" si="307"/>
        <v>0</v>
      </c>
      <c r="BL959" s="110">
        <f t="shared" si="308"/>
        <v>0</v>
      </c>
      <c r="BM959" s="110">
        <f t="shared" si="309"/>
        <v>-5.145413870246085E-2</v>
      </c>
      <c r="BN959" s="103"/>
      <c r="BO959" s="130">
        <f t="shared" si="310"/>
        <v>-6.25E-2</v>
      </c>
      <c r="BP959" s="130" cm="1">
        <f t="array" ref="BP959">MIN(IF(BH959:BM959&lt;0, BH959:BM959))</f>
        <v>-6.25E-2</v>
      </c>
      <c r="BQ959" s="12">
        <f t="shared" si="311"/>
        <v>0</v>
      </c>
      <c r="BR959" s="12">
        <f t="shared" si="312"/>
        <v>0</v>
      </c>
      <c r="BS959" s="12">
        <f t="shared" si="313"/>
        <v>1</v>
      </c>
      <c r="BT959" s="12"/>
      <c r="CA959" s="108"/>
    </row>
    <row r="960" spans="1:79" x14ac:dyDescent="0.35">
      <c r="A960" s="102">
        <v>44224</v>
      </c>
      <c r="B960" s="11" t="s">
        <v>26</v>
      </c>
      <c r="C960" s="7" t="s">
        <v>380</v>
      </c>
      <c r="D960" s="7" t="s">
        <v>27</v>
      </c>
      <c r="E960" s="7">
        <v>232129</v>
      </c>
      <c r="F960" s="7" t="s">
        <v>258</v>
      </c>
      <c r="G960" s="7">
        <v>232807</v>
      </c>
      <c r="H960" s="7">
        <v>1</v>
      </c>
      <c r="I960" s="7" t="str">
        <f t="shared" si="276"/>
        <v>Matches old PSSE info</v>
      </c>
      <c r="J960" s="7"/>
      <c r="K960" s="11"/>
      <c r="L960" s="7">
        <v>273</v>
      </c>
      <c r="M960" s="7">
        <v>348</v>
      </c>
      <c r="N960" s="7">
        <v>400</v>
      </c>
      <c r="O960" s="7">
        <v>315</v>
      </c>
      <c r="P960" s="7">
        <v>389</v>
      </c>
      <c r="Q960" s="7">
        <v>447</v>
      </c>
      <c r="R960" s="1"/>
      <c r="S960" s="7">
        <v>273</v>
      </c>
      <c r="T960" s="5">
        <v>347</v>
      </c>
      <c r="U960" s="5">
        <v>373</v>
      </c>
      <c r="V960" s="7">
        <v>315</v>
      </c>
      <c r="W960" s="7">
        <v>389</v>
      </c>
      <c r="X960" s="52">
        <v>423</v>
      </c>
      <c r="Y960" s="56">
        <f t="shared" si="277"/>
        <v>0</v>
      </c>
      <c r="Z960" s="7">
        <f t="shared" si="278"/>
        <v>-1</v>
      </c>
      <c r="AA960" s="7">
        <f t="shared" si="279"/>
        <v>-27</v>
      </c>
      <c r="AB960" s="7">
        <f t="shared" si="280"/>
        <v>0</v>
      </c>
      <c r="AC960" s="7">
        <f t="shared" si="281"/>
        <v>0</v>
      </c>
      <c r="AD960" s="7">
        <f t="shared" si="282"/>
        <v>-24</v>
      </c>
      <c r="AI960" s="86" t="b">
        <f t="shared" si="283"/>
        <v>1</v>
      </c>
      <c r="AJ960" s="86" t="b">
        <f t="shared" si="284"/>
        <v>1</v>
      </c>
      <c r="AK960" s="86" t="b">
        <f t="shared" si="285"/>
        <v>0</v>
      </c>
      <c r="AM960" s="12" t="str">
        <f t="shared" si="286"/>
        <v>no change</v>
      </c>
      <c r="AN960" s="12" t="str">
        <f t="shared" si="287"/>
        <v>blank</v>
      </c>
      <c r="AO960" s="12" t="str">
        <f t="shared" si="288"/>
        <v>increase or decrease</v>
      </c>
      <c r="AP960" s="12" t="str">
        <f t="shared" si="289"/>
        <v>decrease</v>
      </c>
      <c r="AQ960" s="12" t="str">
        <f t="shared" si="290"/>
        <v>increase or decrease</v>
      </c>
      <c r="AR960" s="12" t="str">
        <f t="shared" si="291"/>
        <v>decrease</v>
      </c>
      <c r="AS960" s="12" t="str">
        <f t="shared" si="292"/>
        <v>no change</v>
      </c>
      <c r="AT960" s="12" t="str">
        <f t="shared" si="293"/>
        <v>blank</v>
      </c>
      <c r="AU960" s="12" t="str">
        <f t="shared" si="294"/>
        <v>no change</v>
      </c>
      <c r="AV960" s="12" t="str">
        <f t="shared" si="295"/>
        <v>blank</v>
      </c>
      <c r="AW960" s="12" t="str">
        <f t="shared" si="296"/>
        <v>increase or decrease</v>
      </c>
      <c r="AX960" s="12" t="str">
        <f t="shared" si="297"/>
        <v>decrease</v>
      </c>
      <c r="AY960" s="103"/>
      <c r="AZ960" s="103" t="str">
        <f t="shared" si="298"/>
        <v xml:space="preserve"> </v>
      </c>
      <c r="BA960" s="103" t="str">
        <f t="shared" si="299"/>
        <v xml:space="preserve"> </v>
      </c>
      <c r="BB960" s="103" t="str">
        <f t="shared" si="300"/>
        <v>decrease</v>
      </c>
      <c r="BC960" s="12" t="str">
        <f t="shared" si="301"/>
        <v xml:space="preserve"> </v>
      </c>
      <c r="BD960" s="12" t="str">
        <f t="shared" si="302"/>
        <v>decrease</v>
      </c>
      <c r="BE960" s="12" t="str">
        <f t="shared" si="303"/>
        <v xml:space="preserve"> </v>
      </c>
      <c r="BH960" s="110">
        <f t="shared" si="304"/>
        <v>0</v>
      </c>
      <c r="BI960" s="110">
        <f t="shared" si="305"/>
        <v>-2.8735632183908046E-3</v>
      </c>
      <c r="BJ960" s="110">
        <f t="shared" si="306"/>
        <v>-6.7500000000000004E-2</v>
      </c>
      <c r="BK960" s="110">
        <f t="shared" si="307"/>
        <v>0</v>
      </c>
      <c r="BL960" s="110">
        <f t="shared" si="308"/>
        <v>0</v>
      </c>
      <c r="BM960" s="110">
        <f t="shared" si="309"/>
        <v>-5.3691275167785234E-2</v>
      </c>
      <c r="BN960" s="103"/>
      <c r="BO960" s="130">
        <f t="shared" si="310"/>
        <v>-6.7500000000000004E-2</v>
      </c>
      <c r="BP960" s="130" cm="1">
        <f t="array" ref="BP960">MIN(IF(BH960:BM960&lt;0, BH960:BM960))</f>
        <v>-6.7500000000000004E-2</v>
      </c>
      <c r="BQ960" s="12">
        <f t="shared" si="311"/>
        <v>0</v>
      </c>
      <c r="BR960" s="12">
        <f t="shared" si="312"/>
        <v>0</v>
      </c>
      <c r="BS960" s="12">
        <f t="shared" si="313"/>
        <v>1</v>
      </c>
      <c r="BT960" s="12"/>
      <c r="CA960" s="108"/>
    </row>
    <row r="961" spans="1:79" x14ac:dyDescent="0.35">
      <c r="A961" s="102">
        <v>44200</v>
      </c>
      <c r="B961" s="11" t="s">
        <v>26</v>
      </c>
      <c r="C961" s="7" t="s">
        <v>215</v>
      </c>
      <c r="D961" s="7" t="s">
        <v>311</v>
      </c>
      <c r="E961" s="7">
        <v>232123</v>
      </c>
      <c r="F961" s="7" t="s">
        <v>154</v>
      </c>
      <c r="G961" s="7">
        <v>232121</v>
      </c>
      <c r="H961" s="7">
        <v>1</v>
      </c>
      <c r="I961" s="7" t="str">
        <f t="shared" si="276"/>
        <v>Matches old PSSE info</v>
      </c>
      <c r="J961" s="7"/>
      <c r="K961" s="11"/>
      <c r="L961" s="7">
        <v>310</v>
      </c>
      <c r="M961" s="7">
        <v>413</v>
      </c>
      <c r="N961" s="7">
        <v>476</v>
      </c>
      <c r="O961" s="7">
        <v>310</v>
      </c>
      <c r="P961" s="7">
        <v>413</v>
      </c>
      <c r="Q961" s="7">
        <v>319</v>
      </c>
      <c r="R961" s="1"/>
      <c r="S961" s="5">
        <v>304</v>
      </c>
      <c r="T961" s="5">
        <v>304</v>
      </c>
      <c r="U961" s="5">
        <v>319</v>
      </c>
      <c r="V961" s="5">
        <v>304</v>
      </c>
      <c r="W961" s="5">
        <v>304</v>
      </c>
      <c r="X961" s="49">
        <v>319</v>
      </c>
      <c r="Y961" s="56">
        <f t="shared" si="277"/>
        <v>-6</v>
      </c>
      <c r="Z961" s="7">
        <f t="shared" si="278"/>
        <v>-109</v>
      </c>
      <c r="AA961" s="7">
        <f t="shared" si="279"/>
        <v>-157</v>
      </c>
      <c r="AB961" s="7">
        <f t="shared" si="280"/>
        <v>-6</v>
      </c>
      <c r="AC961" s="7">
        <f t="shared" si="281"/>
        <v>-109</v>
      </c>
      <c r="AD961" s="7">
        <f t="shared" si="282"/>
        <v>0</v>
      </c>
      <c r="AI961" s="86" t="b">
        <f t="shared" si="283"/>
        <v>1</v>
      </c>
      <c r="AJ961" s="86" t="b">
        <f t="shared" si="284"/>
        <v>1</v>
      </c>
      <c r="AK961" s="86" t="b">
        <f t="shared" si="285"/>
        <v>0</v>
      </c>
      <c r="AM961" s="12" t="str">
        <f t="shared" si="286"/>
        <v>increase or decrease</v>
      </c>
      <c r="AN961" s="12" t="str">
        <f t="shared" si="287"/>
        <v>decrease</v>
      </c>
      <c r="AO961" s="12" t="str">
        <f t="shared" si="288"/>
        <v>increase or decrease</v>
      </c>
      <c r="AP961" s="12" t="str">
        <f t="shared" si="289"/>
        <v>decrease</v>
      </c>
      <c r="AQ961" s="12" t="str">
        <f t="shared" si="290"/>
        <v>increase or decrease</v>
      </c>
      <c r="AR961" s="12" t="str">
        <f t="shared" si="291"/>
        <v>decrease</v>
      </c>
      <c r="AS961" s="12" t="str">
        <f t="shared" si="292"/>
        <v>increase or decrease</v>
      </c>
      <c r="AT961" s="12" t="str">
        <f t="shared" si="293"/>
        <v>decrease</v>
      </c>
      <c r="AU961" s="12" t="str">
        <f t="shared" si="294"/>
        <v>increase or decrease</v>
      </c>
      <c r="AV961" s="12" t="str">
        <f t="shared" si="295"/>
        <v>decrease</v>
      </c>
      <c r="AW961" s="12" t="str">
        <f t="shared" si="296"/>
        <v>no change</v>
      </c>
      <c r="AX961" s="12" t="str">
        <f t="shared" si="297"/>
        <v>blank</v>
      </c>
      <c r="AY961" s="103"/>
      <c r="AZ961" s="103" t="str">
        <f t="shared" si="298"/>
        <v xml:space="preserve"> </v>
      </c>
      <c r="BA961" s="103" t="str">
        <f t="shared" si="299"/>
        <v xml:space="preserve"> </v>
      </c>
      <c r="BB961" s="103" t="str">
        <f t="shared" si="300"/>
        <v>decrease</v>
      </c>
      <c r="BC961" s="12" t="str">
        <f t="shared" si="301"/>
        <v xml:space="preserve"> </v>
      </c>
      <c r="BD961" s="12" t="str">
        <f t="shared" si="302"/>
        <v>decrease</v>
      </c>
      <c r="BE961" s="12" t="str">
        <f t="shared" si="303"/>
        <v xml:space="preserve"> </v>
      </c>
      <c r="BH961" s="110">
        <f t="shared" si="304"/>
        <v>-1.935483870967742E-2</v>
      </c>
      <c r="BI961" s="110">
        <f t="shared" si="305"/>
        <v>-0.26392251815980627</v>
      </c>
      <c r="BJ961" s="110">
        <f t="shared" si="306"/>
        <v>-0.32983193277310924</v>
      </c>
      <c r="BK961" s="110">
        <f t="shared" si="307"/>
        <v>-1.935483870967742E-2</v>
      </c>
      <c r="BL961" s="110">
        <f t="shared" si="308"/>
        <v>-0.26392251815980627</v>
      </c>
      <c r="BM961" s="110">
        <f t="shared" si="309"/>
        <v>0</v>
      </c>
      <c r="BN961" s="103"/>
      <c r="BO961" s="130">
        <f t="shared" si="310"/>
        <v>-0.32983193277310924</v>
      </c>
      <c r="BP961" s="130" cm="1">
        <f t="array" ref="BP961">MIN(IF(BH961:BM961&lt;0, BH961:BM961))</f>
        <v>-0.32983193277310924</v>
      </c>
      <c r="BQ961" s="12">
        <f t="shared" si="311"/>
        <v>1</v>
      </c>
      <c r="BR961" s="12">
        <f t="shared" si="312"/>
        <v>0</v>
      </c>
      <c r="BS961" s="12">
        <f t="shared" si="313"/>
        <v>0</v>
      </c>
      <c r="BT961" s="12"/>
      <c r="CA961" s="108"/>
    </row>
    <row r="962" spans="1:79" x14ac:dyDescent="0.35">
      <c r="A962" s="101">
        <v>44202</v>
      </c>
      <c r="B962" s="11" t="s">
        <v>26</v>
      </c>
      <c r="C962" s="7" t="s">
        <v>216</v>
      </c>
      <c r="D962" s="7" t="s">
        <v>153</v>
      </c>
      <c r="E962" s="7">
        <v>232125</v>
      </c>
      <c r="F962" s="7" t="s">
        <v>311</v>
      </c>
      <c r="G962" s="7">
        <v>232123</v>
      </c>
      <c r="H962" s="7">
        <v>1</v>
      </c>
      <c r="I962" s="7" t="str">
        <f t="shared" si="276"/>
        <v>Matches old PSSE info</v>
      </c>
      <c r="J962" s="7"/>
      <c r="K962" s="11"/>
      <c r="L962" s="7">
        <v>390</v>
      </c>
      <c r="M962" s="7">
        <v>482</v>
      </c>
      <c r="N962" s="7">
        <v>555</v>
      </c>
      <c r="O962" s="7">
        <v>449</v>
      </c>
      <c r="P962" s="7">
        <v>543</v>
      </c>
      <c r="Q962" s="7">
        <v>625</v>
      </c>
      <c r="R962" s="1"/>
      <c r="S962" s="5">
        <v>329</v>
      </c>
      <c r="T962" s="5">
        <v>372</v>
      </c>
      <c r="U962" s="5">
        <v>428</v>
      </c>
      <c r="V962" s="5">
        <v>384</v>
      </c>
      <c r="W962" s="5">
        <v>421</v>
      </c>
      <c r="X962" s="5">
        <v>484</v>
      </c>
      <c r="Y962" s="56">
        <f t="shared" si="277"/>
        <v>-61</v>
      </c>
      <c r="Z962" s="7">
        <f t="shared" si="278"/>
        <v>-110</v>
      </c>
      <c r="AA962" s="7">
        <f t="shared" si="279"/>
        <v>-127</v>
      </c>
      <c r="AB962" s="7">
        <f t="shared" si="280"/>
        <v>-65</v>
      </c>
      <c r="AC962" s="7">
        <f t="shared" si="281"/>
        <v>-122</v>
      </c>
      <c r="AD962" s="7">
        <f t="shared" si="282"/>
        <v>-141</v>
      </c>
      <c r="AI962" s="86" t="b">
        <f t="shared" si="283"/>
        <v>1</v>
      </c>
      <c r="AJ962" s="86" t="b">
        <f t="shared" si="284"/>
        <v>1</v>
      </c>
      <c r="AK962" s="86" t="b">
        <f t="shared" si="285"/>
        <v>0</v>
      </c>
      <c r="AM962" s="12" t="str">
        <f t="shared" si="286"/>
        <v>increase or decrease</v>
      </c>
      <c r="AN962" s="12" t="str">
        <f t="shared" si="287"/>
        <v>decrease</v>
      </c>
      <c r="AO962" s="12" t="str">
        <f t="shared" si="288"/>
        <v>increase or decrease</v>
      </c>
      <c r="AP962" s="12" t="str">
        <f t="shared" si="289"/>
        <v>decrease</v>
      </c>
      <c r="AQ962" s="12" t="str">
        <f t="shared" si="290"/>
        <v>increase or decrease</v>
      </c>
      <c r="AR962" s="12" t="str">
        <f t="shared" si="291"/>
        <v>decrease</v>
      </c>
      <c r="AS962" s="12" t="str">
        <f t="shared" si="292"/>
        <v>increase or decrease</v>
      </c>
      <c r="AT962" s="12" t="str">
        <f t="shared" si="293"/>
        <v>decrease</v>
      </c>
      <c r="AU962" s="12" t="str">
        <f t="shared" si="294"/>
        <v>increase or decrease</v>
      </c>
      <c r="AV962" s="12" t="str">
        <f t="shared" si="295"/>
        <v>decrease</v>
      </c>
      <c r="AW962" s="12" t="str">
        <f t="shared" si="296"/>
        <v>increase or decrease</v>
      </c>
      <c r="AX962" s="12" t="str">
        <f t="shared" si="297"/>
        <v>decrease</v>
      </c>
      <c r="AY962" s="103"/>
      <c r="AZ962" s="103" t="str">
        <f t="shared" si="298"/>
        <v xml:space="preserve"> </v>
      </c>
      <c r="BA962" s="103" t="str">
        <f t="shared" si="299"/>
        <v xml:space="preserve"> </v>
      </c>
      <c r="BB962" s="103" t="str">
        <f t="shared" si="300"/>
        <v>decrease</v>
      </c>
      <c r="BC962" s="12" t="str">
        <f t="shared" si="301"/>
        <v xml:space="preserve"> </v>
      </c>
      <c r="BD962" s="12" t="str">
        <f t="shared" si="302"/>
        <v>decrease</v>
      </c>
      <c r="BE962" s="12" t="str">
        <f t="shared" si="303"/>
        <v xml:space="preserve"> </v>
      </c>
      <c r="BH962" s="110">
        <f t="shared" si="304"/>
        <v>-0.15641025641025641</v>
      </c>
      <c r="BI962" s="110">
        <f t="shared" si="305"/>
        <v>-0.22821576763485477</v>
      </c>
      <c r="BJ962" s="110">
        <f t="shared" si="306"/>
        <v>-0.22882882882882882</v>
      </c>
      <c r="BK962" s="110">
        <f t="shared" si="307"/>
        <v>-0.1447661469933185</v>
      </c>
      <c r="BL962" s="110">
        <f t="shared" si="308"/>
        <v>-0.22467771639042358</v>
      </c>
      <c r="BM962" s="110">
        <f t="shared" si="309"/>
        <v>-0.22559999999999999</v>
      </c>
      <c r="BN962" s="103"/>
      <c r="BO962" s="130">
        <f t="shared" si="310"/>
        <v>-0.22882882882882882</v>
      </c>
      <c r="BP962" s="130" cm="1">
        <f t="array" ref="BP962">MIN(IF(BH962:BM962&lt;0, BH962:BM962))</f>
        <v>-0.22882882882882882</v>
      </c>
      <c r="BQ962" s="12">
        <f t="shared" si="311"/>
        <v>1</v>
      </c>
      <c r="BR962" s="12">
        <f t="shared" si="312"/>
        <v>0</v>
      </c>
      <c r="BS962" s="12">
        <f t="shared" si="313"/>
        <v>0</v>
      </c>
      <c r="BT962" s="12"/>
      <c r="CA962" s="108"/>
    </row>
    <row r="963" spans="1:79" x14ac:dyDescent="0.35">
      <c r="A963" s="102">
        <v>44202</v>
      </c>
      <c r="B963" s="11" t="s">
        <v>26</v>
      </c>
      <c r="C963" s="7" t="s">
        <v>217</v>
      </c>
      <c r="D963" s="7" t="s">
        <v>267</v>
      </c>
      <c r="E963" s="7">
        <v>232122</v>
      </c>
      <c r="F963" s="7" t="s">
        <v>266</v>
      </c>
      <c r="G963" s="7">
        <v>232124</v>
      </c>
      <c r="H963" s="7">
        <v>1</v>
      </c>
      <c r="I963" s="7" t="str">
        <f t="shared" si="276"/>
        <v>Matches old PSSE info</v>
      </c>
      <c r="J963" s="7"/>
      <c r="K963" s="11"/>
      <c r="L963" s="7">
        <v>271</v>
      </c>
      <c r="M963" s="7">
        <v>348</v>
      </c>
      <c r="N963" s="7">
        <v>400</v>
      </c>
      <c r="O963" s="7">
        <v>312</v>
      </c>
      <c r="P963" s="7">
        <v>389</v>
      </c>
      <c r="Q963" s="7">
        <v>447</v>
      </c>
      <c r="R963" s="1"/>
      <c r="S963" s="7">
        <v>271</v>
      </c>
      <c r="T963" s="7">
        <v>348</v>
      </c>
      <c r="U963" s="5">
        <v>381</v>
      </c>
      <c r="V963" s="96">
        <v>313</v>
      </c>
      <c r="W963" s="7">
        <v>389</v>
      </c>
      <c r="X963" s="5">
        <v>432</v>
      </c>
      <c r="Y963" s="56">
        <f t="shared" si="277"/>
        <v>0</v>
      </c>
      <c r="Z963" s="7">
        <f t="shared" si="278"/>
        <v>0</v>
      </c>
      <c r="AA963" s="7">
        <f t="shared" si="279"/>
        <v>-19</v>
      </c>
      <c r="AB963" s="7">
        <f t="shared" si="280"/>
        <v>1</v>
      </c>
      <c r="AC963" s="7">
        <f t="shared" si="281"/>
        <v>0</v>
      </c>
      <c r="AD963" s="7">
        <f t="shared" si="282"/>
        <v>-15</v>
      </c>
      <c r="AI963" s="86" t="b">
        <f t="shared" si="283"/>
        <v>1</v>
      </c>
      <c r="AJ963" s="86" t="b">
        <f t="shared" si="284"/>
        <v>1</v>
      </c>
      <c r="AK963" s="86" t="b">
        <f t="shared" si="285"/>
        <v>0</v>
      </c>
      <c r="AM963" s="12" t="str">
        <f t="shared" si="286"/>
        <v>no change</v>
      </c>
      <c r="AN963" s="12" t="str">
        <f t="shared" si="287"/>
        <v>blank</v>
      </c>
      <c r="AO963" s="12" t="str">
        <f t="shared" si="288"/>
        <v>no change</v>
      </c>
      <c r="AP963" s="12" t="str">
        <f t="shared" si="289"/>
        <v>blank</v>
      </c>
      <c r="AQ963" s="12" t="str">
        <f t="shared" si="290"/>
        <v>increase or decrease</v>
      </c>
      <c r="AR963" s="12" t="str">
        <f t="shared" si="291"/>
        <v>decrease</v>
      </c>
      <c r="AS963" s="12" t="str">
        <f t="shared" si="292"/>
        <v>increase or decrease</v>
      </c>
      <c r="AT963" s="12" t="str">
        <f t="shared" si="293"/>
        <v>increase</v>
      </c>
      <c r="AU963" s="12" t="str">
        <f t="shared" si="294"/>
        <v>no change</v>
      </c>
      <c r="AV963" s="12" t="str">
        <f t="shared" si="295"/>
        <v>blank</v>
      </c>
      <c r="AW963" s="12" t="str">
        <f t="shared" si="296"/>
        <v>increase or decrease</v>
      </c>
      <c r="AX963" s="12" t="str">
        <f t="shared" si="297"/>
        <v>decrease</v>
      </c>
      <c r="AY963" s="103"/>
      <c r="AZ963" s="103" t="str">
        <f t="shared" si="298"/>
        <v xml:space="preserve"> </v>
      </c>
      <c r="BA963" s="103" t="str">
        <f t="shared" si="299"/>
        <v>increase</v>
      </c>
      <c r="BB963" s="103" t="str">
        <f t="shared" si="300"/>
        <v>decrease</v>
      </c>
      <c r="BC963" s="12" t="str">
        <f t="shared" si="301"/>
        <v xml:space="preserve"> </v>
      </c>
      <c r="BD963" s="12" t="str">
        <f t="shared" si="302"/>
        <v xml:space="preserve"> </v>
      </c>
      <c r="BE963" s="12" t="str">
        <f t="shared" si="303"/>
        <v>both</v>
      </c>
      <c r="BH963" s="110">
        <f t="shared" si="304"/>
        <v>0</v>
      </c>
      <c r="BI963" s="110">
        <f t="shared" si="305"/>
        <v>0</v>
      </c>
      <c r="BJ963" s="110">
        <f t="shared" si="306"/>
        <v>-4.7500000000000001E-2</v>
      </c>
      <c r="BK963" s="110">
        <f t="shared" si="307"/>
        <v>3.205128205128205E-3</v>
      </c>
      <c r="BL963" s="110">
        <f t="shared" si="308"/>
        <v>0</v>
      </c>
      <c r="BM963" s="110">
        <f t="shared" si="309"/>
        <v>-3.3557046979865772E-2</v>
      </c>
      <c r="BN963" s="103"/>
      <c r="BO963" s="130">
        <f t="shared" si="310"/>
        <v>-4.7500000000000001E-2</v>
      </c>
      <c r="BP963" s="130" cm="1">
        <f t="array" ref="BP963">MIN(IF(BH963:BM963&lt;0, BH963:BM963))</f>
        <v>-4.7500000000000001E-2</v>
      </c>
      <c r="BQ963" s="12">
        <f t="shared" si="311"/>
        <v>0</v>
      </c>
      <c r="BR963" s="12">
        <f t="shared" si="312"/>
        <v>0</v>
      </c>
      <c r="BS963" s="12">
        <f t="shared" si="313"/>
        <v>1</v>
      </c>
      <c r="BT963" s="12"/>
      <c r="CA963" s="108"/>
    </row>
    <row r="964" spans="1:79" x14ac:dyDescent="0.35">
      <c r="A964" s="101">
        <v>44202</v>
      </c>
      <c r="B964" s="11" t="s">
        <v>26</v>
      </c>
      <c r="C964" s="7" t="s">
        <v>218</v>
      </c>
      <c r="D964" s="7" t="s">
        <v>268</v>
      </c>
      <c r="E964" s="7">
        <v>232122</v>
      </c>
      <c r="F964" s="7" t="s">
        <v>269</v>
      </c>
      <c r="G964" s="7">
        <v>232138</v>
      </c>
      <c r="H964" s="7">
        <v>1</v>
      </c>
      <c r="I964" s="7" t="str">
        <f t="shared" si="276"/>
        <v>Matches old PSSE info</v>
      </c>
      <c r="J964" s="7"/>
      <c r="K964" s="11"/>
      <c r="L964" s="7">
        <v>273</v>
      </c>
      <c r="M964" s="7">
        <v>348</v>
      </c>
      <c r="N964" s="7">
        <v>400</v>
      </c>
      <c r="O964" s="7">
        <v>315</v>
      </c>
      <c r="P964" s="7">
        <v>389</v>
      </c>
      <c r="Q964" s="7">
        <v>447</v>
      </c>
      <c r="R964" s="1"/>
      <c r="S964" s="7">
        <v>273</v>
      </c>
      <c r="T964" s="7">
        <v>348</v>
      </c>
      <c r="U964" s="5">
        <v>375</v>
      </c>
      <c r="V964" s="7">
        <v>315</v>
      </c>
      <c r="W964" s="7">
        <v>389</v>
      </c>
      <c r="X964" s="5">
        <v>424</v>
      </c>
      <c r="Y964" s="56">
        <f t="shared" si="277"/>
        <v>0</v>
      </c>
      <c r="Z964" s="7">
        <f t="shared" si="278"/>
        <v>0</v>
      </c>
      <c r="AA964" s="7">
        <f t="shared" si="279"/>
        <v>-25</v>
      </c>
      <c r="AB964" s="7">
        <f t="shared" si="280"/>
        <v>0</v>
      </c>
      <c r="AC964" s="7">
        <f t="shared" si="281"/>
        <v>0</v>
      </c>
      <c r="AD964" s="7">
        <f t="shared" si="282"/>
        <v>-23</v>
      </c>
      <c r="AI964" s="86" t="b">
        <f t="shared" si="283"/>
        <v>1</v>
      </c>
      <c r="AJ964" s="86" t="b">
        <f t="shared" si="284"/>
        <v>1</v>
      </c>
      <c r="AK964" s="86" t="b">
        <f t="shared" si="285"/>
        <v>0</v>
      </c>
      <c r="AM964" s="12" t="str">
        <f t="shared" si="286"/>
        <v>no change</v>
      </c>
      <c r="AN964" s="12" t="str">
        <f t="shared" si="287"/>
        <v>blank</v>
      </c>
      <c r="AO964" s="12" t="str">
        <f t="shared" si="288"/>
        <v>no change</v>
      </c>
      <c r="AP964" s="12" t="str">
        <f t="shared" si="289"/>
        <v>blank</v>
      </c>
      <c r="AQ964" s="12" t="str">
        <f t="shared" si="290"/>
        <v>increase or decrease</v>
      </c>
      <c r="AR964" s="12" t="str">
        <f t="shared" si="291"/>
        <v>decrease</v>
      </c>
      <c r="AS964" s="12" t="str">
        <f t="shared" si="292"/>
        <v>no change</v>
      </c>
      <c r="AT964" s="12" t="str">
        <f t="shared" si="293"/>
        <v>blank</v>
      </c>
      <c r="AU964" s="12" t="str">
        <f t="shared" si="294"/>
        <v>no change</v>
      </c>
      <c r="AV964" s="12" t="str">
        <f t="shared" si="295"/>
        <v>blank</v>
      </c>
      <c r="AW964" s="12" t="str">
        <f t="shared" si="296"/>
        <v>increase or decrease</v>
      </c>
      <c r="AX964" s="12" t="str">
        <f t="shared" si="297"/>
        <v>decrease</v>
      </c>
      <c r="AY964" s="103"/>
      <c r="AZ964" s="103" t="str">
        <f t="shared" si="298"/>
        <v xml:space="preserve"> </v>
      </c>
      <c r="BA964" s="103" t="str">
        <f t="shared" si="299"/>
        <v xml:space="preserve"> </v>
      </c>
      <c r="BB964" s="103" t="str">
        <f t="shared" si="300"/>
        <v>decrease</v>
      </c>
      <c r="BC964" s="12" t="str">
        <f t="shared" si="301"/>
        <v xml:space="preserve"> </v>
      </c>
      <c r="BD964" s="12" t="str">
        <f t="shared" si="302"/>
        <v>decrease</v>
      </c>
      <c r="BE964" s="12" t="str">
        <f t="shared" si="303"/>
        <v xml:space="preserve"> </v>
      </c>
      <c r="BH964" s="110">
        <f t="shared" si="304"/>
        <v>0</v>
      </c>
      <c r="BI964" s="110">
        <f t="shared" si="305"/>
        <v>0</v>
      </c>
      <c r="BJ964" s="110">
        <f t="shared" si="306"/>
        <v>-6.25E-2</v>
      </c>
      <c r="BK964" s="110">
        <f t="shared" si="307"/>
        <v>0</v>
      </c>
      <c r="BL964" s="110">
        <f t="shared" si="308"/>
        <v>0</v>
      </c>
      <c r="BM964" s="110">
        <f t="shared" si="309"/>
        <v>-5.145413870246085E-2</v>
      </c>
      <c r="BN964" s="103"/>
      <c r="BO964" s="130">
        <f t="shared" si="310"/>
        <v>-6.25E-2</v>
      </c>
      <c r="BP964" s="130" cm="1">
        <f t="array" ref="BP964">MIN(IF(BH964:BM964&lt;0, BH964:BM964))</f>
        <v>-6.25E-2</v>
      </c>
      <c r="BQ964" s="12">
        <f t="shared" si="311"/>
        <v>0</v>
      </c>
      <c r="BR964" s="12">
        <f t="shared" si="312"/>
        <v>0</v>
      </c>
      <c r="BS964" s="12">
        <f t="shared" si="313"/>
        <v>1</v>
      </c>
      <c r="BT964" s="12"/>
      <c r="CA964" s="108"/>
    </row>
    <row r="965" spans="1:79" x14ac:dyDescent="0.35">
      <c r="A965" s="101">
        <v>44202</v>
      </c>
      <c r="B965" s="11" t="s">
        <v>26</v>
      </c>
      <c r="C965" s="7" t="s">
        <v>220</v>
      </c>
      <c r="D965" s="7" t="s">
        <v>271</v>
      </c>
      <c r="E965" s="7">
        <v>232806</v>
      </c>
      <c r="F965" s="7" t="s">
        <v>272</v>
      </c>
      <c r="G965" s="7">
        <v>232138</v>
      </c>
      <c r="H965" s="7">
        <v>1</v>
      </c>
      <c r="I965" s="7" t="str">
        <f t="shared" si="276"/>
        <v>Matches old PSSE info</v>
      </c>
      <c r="J965" s="7"/>
      <c r="K965" s="11"/>
      <c r="L965" s="7">
        <v>273</v>
      </c>
      <c r="M965" s="7">
        <v>348</v>
      </c>
      <c r="N965" s="7">
        <v>400</v>
      </c>
      <c r="O965" s="7">
        <v>315</v>
      </c>
      <c r="P965" s="7">
        <v>392</v>
      </c>
      <c r="Q965" s="7">
        <v>451</v>
      </c>
      <c r="R965" s="1"/>
      <c r="S965" s="7">
        <v>273</v>
      </c>
      <c r="T965" s="7">
        <v>348</v>
      </c>
      <c r="U965" s="5">
        <v>375</v>
      </c>
      <c r="V965" s="7">
        <v>315</v>
      </c>
      <c r="W965" s="7">
        <v>392</v>
      </c>
      <c r="X965" s="5">
        <v>424</v>
      </c>
      <c r="Y965" s="56">
        <f t="shared" si="277"/>
        <v>0</v>
      </c>
      <c r="Z965" s="7">
        <f t="shared" si="278"/>
        <v>0</v>
      </c>
      <c r="AA965" s="7">
        <f t="shared" si="279"/>
        <v>-25</v>
      </c>
      <c r="AB965" s="7">
        <f t="shared" si="280"/>
        <v>0</v>
      </c>
      <c r="AC965" s="7">
        <f t="shared" si="281"/>
        <v>0</v>
      </c>
      <c r="AD965" s="7">
        <f t="shared" si="282"/>
        <v>-27</v>
      </c>
      <c r="AI965" s="86" t="b">
        <f t="shared" si="283"/>
        <v>1</v>
      </c>
      <c r="AJ965" s="86" t="b">
        <f t="shared" si="284"/>
        <v>1</v>
      </c>
      <c r="AK965" s="86" t="b">
        <f t="shared" si="285"/>
        <v>0</v>
      </c>
      <c r="AM965" s="12" t="str">
        <f t="shared" si="286"/>
        <v>no change</v>
      </c>
      <c r="AN965" s="12" t="str">
        <f t="shared" si="287"/>
        <v>blank</v>
      </c>
      <c r="AO965" s="12" t="str">
        <f t="shared" si="288"/>
        <v>no change</v>
      </c>
      <c r="AP965" s="12" t="str">
        <f t="shared" si="289"/>
        <v>blank</v>
      </c>
      <c r="AQ965" s="12" t="str">
        <f t="shared" si="290"/>
        <v>increase or decrease</v>
      </c>
      <c r="AR965" s="12" t="str">
        <f t="shared" si="291"/>
        <v>decrease</v>
      </c>
      <c r="AS965" s="12" t="str">
        <f t="shared" si="292"/>
        <v>no change</v>
      </c>
      <c r="AT965" s="12" t="str">
        <f t="shared" si="293"/>
        <v>blank</v>
      </c>
      <c r="AU965" s="12" t="str">
        <f t="shared" si="294"/>
        <v>no change</v>
      </c>
      <c r="AV965" s="12" t="str">
        <f t="shared" si="295"/>
        <v>blank</v>
      </c>
      <c r="AW965" s="12" t="str">
        <f t="shared" si="296"/>
        <v>increase or decrease</v>
      </c>
      <c r="AX965" s="12" t="str">
        <f t="shared" si="297"/>
        <v>decrease</v>
      </c>
      <c r="AY965" s="103"/>
      <c r="AZ965" s="103" t="str">
        <f t="shared" si="298"/>
        <v xml:space="preserve"> </v>
      </c>
      <c r="BA965" s="103" t="str">
        <f t="shared" si="299"/>
        <v xml:space="preserve"> </v>
      </c>
      <c r="BB965" s="103" t="str">
        <f t="shared" si="300"/>
        <v>decrease</v>
      </c>
      <c r="BC965" s="12" t="str">
        <f t="shared" si="301"/>
        <v xml:space="preserve"> </v>
      </c>
      <c r="BD965" s="12" t="str">
        <f t="shared" si="302"/>
        <v>decrease</v>
      </c>
      <c r="BE965" s="12" t="str">
        <f t="shared" si="303"/>
        <v xml:space="preserve"> </v>
      </c>
      <c r="BH965" s="110">
        <f t="shared" si="304"/>
        <v>0</v>
      </c>
      <c r="BI965" s="110">
        <f t="shared" si="305"/>
        <v>0</v>
      </c>
      <c r="BJ965" s="110">
        <f t="shared" si="306"/>
        <v>-6.25E-2</v>
      </c>
      <c r="BK965" s="110">
        <f t="shared" si="307"/>
        <v>0</v>
      </c>
      <c r="BL965" s="110">
        <f t="shared" si="308"/>
        <v>0</v>
      </c>
      <c r="BM965" s="110">
        <f t="shared" si="309"/>
        <v>-5.9866962305986697E-2</v>
      </c>
      <c r="BN965" s="103"/>
      <c r="BO965" s="130">
        <f t="shared" si="310"/>
        <v>-6.25E-2</v>
      </c>
      <c r="BP965" s="130" cm="1">
        <f t="array" ref="BP965">MIN(IF(BH965:BM965&lt;0, BH965:BM965))</f>
        <v>-6.25E-2</v>
      </c>
      <c r="BQ965" s="12">
        <f t="shared" si="311"/>
        <v>0</v>
      </c>
      <c r="BR965" s="12">
        <f t="shared" si="312"/>
        <v>0</v>
      </c>
      <c r="BS965" s="12">
        <f t="shared" si="313"/>
        <v>1</v>
      </c>
      <c r="BT965" s="12"/>
      <c r="CA965" s="108"/>
    </row>
    <row r="966" spans="1:79" x14ac:dyDescent="0.35">
      <c r="A966" s="101">
        <v>44202</v>
      </c>
      <c r="B966" s="11" t="s">
        <v>26</v>
      </c>
      <c r="C966" s="7" t="s">
        <v>221</v>
      </c>
      <c r="D966" s="7" t="s">
        <v>273</v>
      </c>
      <c r="E966" s="7">
        <v>232128</v>
      </c>
      <c r="F966" s="7" t="s">
        <v>274</v>
      </c>
      <c r="G966" s="7">
        <v>232133</v>
      </c>
      <c r="H966" s="7">
        <v>1</v>
      </c>
      <c r="I966" s="7" t="str">
        <f t="shared" si="276"/>
        <v>Matches old PSSE info</v>
      </c>
      <c r="J966" s="7"/>
      <c r="K966" s="11"/>
      <c r="L966" s="7">
        <v>273</v>
      </c>
      <c r="M966" s="7">
        <v>355</v>
      </c>
      <c r="N966" s="7">
        <v>385</v>
      </c>
      <c r="O966" s="7">
        <v>315</v>
      </c>
      <c r="P966" s="7">
        <v>381</v>
      </c>
      <c r="Q966" s="7">
        <v>438</v>
      </c>
      <c r="R966" s="1"/>
      <c r="S966" s="7">
        <v>273</v>
      </c>
      <c r="T966" s="5">
        <v>348</v>
      </c>
      <c r="U966" s="5">
        <v>375</v>
      </c>
      <c r="V966" s="7">
        <v>315</v>
      </c>
      <c r="W966" s="96">
        <v>389</v>
      </c>
      <c r="X966" s="5">
        <v>424</v>
      </c>
      <c r="Y966" s="56">
        <f t="shared" si="277"/>
        <v>0</v>
      </c>
      <c r="Z966" s="7">
        <f t="shared" si="278"/>
        <v>-7</v>
      </c>
      <c r="AA966" s="7">
        <f t="shared" si="279"/>
        <v>-10</v>
      </c>
      <c r="AB966" s="7">
        <f t="shared" si="280"/>
        <v>0</v>
      </c>
      <c r="AC966" s="7">
        <f t="shared" si="281"/>
        <v>8</v>
      </c>
      <c r="AD966" s="7">
        <f t="shared" si="282"/>
        <v>-14</v>
      </c>
      <c r="AI966" s="86" t="b">
        <f t="shared" si="283"/>
        <v>1</v>
      </c>
      <c r="AJ966" s="86" t="b">
        <f t="shared" si="284"/>
        <v>1</v>
      </c>
      <c r="AK966" s="86" t="b">
        <f t="shared" si="285"/>
        <v>0</v>
      </c>
      <c r="AM966" s="12" t="str">
        <f t="shared" si="286"/>
        <v>no change</v>
      </c>
      <c r="AN966" s="12" t="str">
        <f t="shared" si="287"/>
        <v>blank</v>
      </c>
      <c r="AO966" s="12" t="str">
        <f t="shared" si="288"/>
        <v>increase or decrease</v>
      </c>
      <c r="AP966" s="12" t="str">
        <f t="shared" si="289"/>
        <v>decrease</v>
      </c>
      <c r="AQ966" s="12" t="str">
        <f t="shared" si="290"/>
        <v>increase or decrease</v>
      </c>
      <c r="AR966" s="12" t="str">
        <f t="shared" si="291"/>
        <v>decrease</v>
      </c>
      <c r="AS966" s="12" t="str">
        <f t="shared" si="292"/>
        <v>no change</v>
      </c>
      <c r="AT966" s="12" t="str">
        <f t="shared" si="293"/>
        <v>blank</v>
      </c>
      <c r="AU966" s="12" t="str">
        <f t="shared" si="294"/>
        <v>increase or decrease</v>
      </c>
      <c r="AV966" s="12" t="str">
        <f t="shared" si="295"/>
        <v>increase</v>
      </c>
      <c r="AW966" s="12" t="str">
        <f t="shared" si="296"/>
        <v>increase or decrease</v>
      </c>
      <c r="AX966" s="12" t="str">
        <f t="shared" si="297"/>
        <v>decrease</v>
      </c>
      <c r="AY966" s="103"/>
      <c r="AZ966" s="103" t="str">
        <f t="shared" si="298"/>
        <v xml:space="preserve"> </v>
      </c>
      <c r="BA966" s="103" t="str">
        <f t="shared" si="299"/>
        <v>increase</v>
      </c>
      <c r="BB966" s="103" t="str">
        <f t="shared" si="300"/>
        <v>decrease</v>
      </c>
      <c r="BC966" s="12" t="str">
        <f t="shared" si="301"/>
        <v xml:space="preserve"> </v>
      </c>
      <c r="BD966" s="12" t="str">
        <f t="shared" si="302"/>
        <v xml:space="preserve"> </v>
      </c>
      <c r="BE966" s="12" t="str">
        <f t="shared" si="303"/>
        <v>both</v>
      </c>
      <c r="BH966" s="110">
        <f t="shared" si="304"/>
        <v>0</v>
      </c>
      <c r="BI966" s="110">
        <f t="shared" si="305"/>
        <v>-1.9718309859154931E-2</v>
      </c>
      <c r="BJ966" s="110">
        <f t="shared" si="306"/>
        <v>-2.5974025974025976E-2</v>
      </c>
      <c r="BK966" s="110">
        <f t="shared" si="307"/>
        <v>0</v>
      </c>
      <c r="BL966" s="110">
        <f t="shared" si="308"/>
        <v>2.0997375328083989E-2</v>
      </c>
      <c r="BM966" s="110">
        <f t="shared" si="309"/>
        <v>-3.1963470319634701E-2</v>
      </c>
      <c r="BN966" s="103"/>
      <c r="BO966" s="130">
        <f t="shared" si="310"/>
        <v>-3.1963470319634701E-2</v>
      </c>
      <c r="BP966" s="130" cm="1">
        <f t="array" ref="BP966">MIN(IF(BH966:BM966&lt;0, BH966:BM966))</f>
        <v>-3.1963470319634701E-2</v>
      </c>
      <c r="BQ966" s="12">
        <f t="shared" si="311"/>
        <v>0</v>
      </c>
      <c r="BR966" s="12">
        <f t="shared" si="312"/>
        <v>0</v>
      </c>
      <c r="BS966" s="12">
        <f t="shared" si="313"/>
        <v>1</v>
      </c>
      <c r="BT966" s="12"/>
      <c r="CA966" s="108"/>
    </row>
    <row r="967" spans="1:79" x14ac:dyDescent="0.35">
      <c r="A967" s="102">
        <v>44202</v>
      </c>
      <c r="B967" s="11" t="s">
        <v>26</v>
      </c>
      <c r="C967" s="7" t="s">
        <v>222</v>
      </c>
      <c r="D967" s="7" t="s">
        <v>275</v>
      </c>
      <c r="E967" s="7">
        <v>232102</v>
      </c>
      <c r="F967" s="7" t="s">
        <v>276</v>
      </c>
      <c r="G967" s="7">
        <v>232103</v>
      </c>
      <c r="H967" s="7">
        <v>1</v>
      </c>
      <c r="I967" s="7" t="str">
        <f t="shared" si="276"/>
        <v>Matches old PSSE info</v>
      </c>
      <c r="J967" s="7"/>
      <c r="K967" s="11"/>
      <c r="L967" s="7">
        <v>242</v>
      </c>
      <c r="M967" s="7">
        <v>242</v>
      </c>
      <c r="N967" s="7">
        <v>278</v>
      </c>
      <c r="O967" s="7">
        <v>310</v>
      </c>
      <c r="P967" s="7">
        <v>310</v>
      </c>
      <c r="Q967" s="7">
        <v>356</v>
      </c>
      <c r="R967" s="1"/>
      <c r="S967" s="5">
        <v>167</v>
      </c>
      <c r="T967" s="5">
        <v>240</v>
      </c>
      <c r="U967" s="5">
        <v>264</v>
      </c>
      <c r="V967" s="5">
        <v>230</v>
      </c>
      <c r="W967" s="5">
        <v>308</v>
      </c>
      <c r="X967" s="5">
        <v>337</v>
      </c>
      <c r="Y967" s="56">
        <f t="shared" si="277"/>
        <v>-75</v>
      </c>
      <c r="Z967" s="7">
        <f t="shared" si="278"/>
        <v>-2</v>
      </c>
      <c r="AA967" s="7">
        <f t="shared" si="279"/>
        <v>-14</v>
      </c>
      <c r="AB967" s="7">
        <f t="shared" si="280"/>
        <v>-80</v>
      </c>
      <c r="AC967" s="7">
        <f t="shared" si="281"/>
        <v>-2</v>
      </c>
      <c r="AD967" s="7">
        <f t="shared" si="282"/>
        <v>-19</v>
      </c>
      <c r="AI967" s="86" t="b">
        <f t="shared" si="283"/>
        <v>1</v>
      </c>
      <c r="AJ967" s="86" t="b">
        <f t="shared" si="284"/>
        <v>1</v>
      </c>
      <c r="AK967" s="86" t="b">
        <f t="shared" si="285"/>
        <v>0</v>
      </c>
      <c r="AM967" s="12" t="str">
        <f t="shared" si="286"/>
        <v>increase or decrease</v>
      </c>
      <c r="AN967" s="12" t="str">
        <f t="shared" si="287"/>
        <v>decrease</v>
      </c>
      <c r="AO967" s="12" t="str">
        <f t="shared" si="288"/>
        <v>increase or decrease</v>
      </c>
      <c r="AP967" s="12" t="str">
        <f t="shared" si="289"/>
        <v>decrease</v>
      </c>
      <c r="AQ967" s="12" t="str">
        <f t="shared" si="290"/>
        <v>increase or decrease</v>
      </c>
      <c r="AR967" s="12" t="str">
        <f t="shared" si="291"/>
        <v>decrease</v>
      </c>
      <c r="AS967" s="12" t="str">
        <f t="shared" si="292"/>
        <v>increase or decrease</v>
      </c>
      <c r="AT967" s="12" t="str">
        <f t="shared" si="293"/>
        <v>decrease</v>
      </c>
      <c r="AU967" s="12" t="str">
        <f t="shared" si="294"/>
        <v>increase or decrease</v>
      </c>
      <c r="AV967" s="12" t="str">
        <f t="shared" si="295"/>
        <v>decrease</v>
      </c>
      <c r="AW967" s="12" t="str">
        <f t="shared" si="296"/>
        <v>increase or decrease</v>
      </c>
      <c r="AX967" s="12" t="str">
        <f t="shared" si="297"/>
        <v>decrease</v>
      </c>
      <c r="AY967" s="103"/>
      <c r="AZ967" s="103" t="str">
        <f t="shared" si="298"/>
        <v xml:space="preserve"> </v>
      </c>
      <c r="BA967" s="103" t="str">
        <f t="shared" si="299"/>
        <v xml:space="preserve"> </v>
      </c>
      <c r="BB967" s="103" t="str">
        <f t="shared" si="300"/>
        <v>decrease</v>
      </c>
      <c r="BC967" s="12" t="str">
        <f t="shared" si="301"/>
        <v xml:space="preserve"> </v>
      </c>
      <c r="BD967" s="12" t="str">
        <f t="shared" si="302"/>
        <v>decrease</v>
      </c>
      <c r="BE967" s="12" t="str">
        <f t="shared" si="303"/>
        <v xml:space="preserve"> </v>
      </c>
      <c r="BH967" s="110">
        <f t="shared" si="304"/>
        <v>-0.30991735537190085</v>
      </c>
      <c r="BI967" s="110">
        <f t="shared" si="305"/>
        <v>-8.2644628099173556E-3</v>
      </c>
      <c r="BJ967" s="110">
        <f t="shared" si="306"/>
        <v>-5.0359712230215826E-2</v>
      </c>
      <c r="BK967" s="110">
        <f t="shared" si="307"/>
        <v>-0.25806451612903225</v>
      </c>
      <c r="BL967" s="110">
        <f t="shared" si="308"/>
        <v>-6.4516129032258064E-3</v>
      </c>
      <c r="BM967" s="110">
        <f t="shared" si="309"/>
        <v>-5.3370786516853931E-2</v>
      </c>
      <c r="BN967" s="103"/>
      <c r="BO967" s="130">
        <f t="shared" si="310"/>
        <v>-0.30991735537190085</v>
      </c>
      <c r="BP967" s="130" cm="1">
        <f t="array" ref="BP967">MIN(IF(BH967:BM967&lt;0, BH967:BM967))</f>
        <v>-0.30991735537190085</v>
      </c>
      <c r="BQ967" s="12">
        <f t="shared" si="311"/>
        <v>1</v>
      </c>
      <c r="BR967" s="12">
        <f t="shared" si="312"/>
        <v>0</v>
      </c>
      <c r="BS967" s="12">
        <f t="shared" si="313"/>
        <v>0</v>
      </c>
      <c r="BT967" s="12"/>
      <c r="CA967" s="108"/>
    </row>
    <row r="968" spans="1:79" x14ac:dyDescent="0.35">
      <c r="A968" s="101">
        <v>44202</v>
      </c>
      <c r="B968" s="11" t="s">
        <v>26</v>
      </c>
      <c r="C968" s="7" t="s">
        <v>223</v>
      </c>
      <c r="D968" s="7" t="s">
        <v>260</v>
      </c>
      <c r="E968" s="7">
        <v>232132</v>
      </c>
      <c r="F968" s="7" t="s">
        <v>277</v>
      </c>
      <c r="G968" s="7">
        <v>232131</v>
      </c>
      <c r="H968" s="7">
        <v>2</v>
      </c>
      <c r="I968" s="7" t="str">
        <f t="shared" si="276"/>
        <v>Matches old PSSE info</v>
      </c>
      <c r="J968" s="7"/>
      <c r="K968" s="11"/>
      <c r="L968" s="7">
        <v>273</v>
      </c>
      <c r="M968" s="7">
        <v>348</v>
      </c>
      <c r="N968" s="7">
        <v>400</v>
      </c>
      <c r="O968" s="7">
        <v>315</v>
      </c>
      <c r="P968" s="7">
        <v>389</v>
      </c>
      <c r="Q968" s="7">
        <v>447</v>
      </c>
      <c r="R968" s="1"/>
      <c r="S968" s="7">
        <v>273</v>
      </c>
      <c r="T968" s="7">
        <v>348</v>
      </c>
      <c r="U968" s="5">
        <v>375</v>
      </c>
      <c r="V968" s="7">
        <v>315</v>
      </c>
      <c r="W968" s="7">
        <v>389</v>
      </c>
      <c r="X968" s="5">
        <v>424</v>
      </c>
      <c r="Y968" s="56">
        <f t="shared" si="277"/>
        <v>0</v>
      </c>
      <c r="Z968" s="7">
        <f t="shared" si="278"/>
        <v>0</v>
      </c>
      <c r="AA968" s="7">
        <f t="shared" si="279"/>
        <v>-25</v>
      </c>
      <c r="AB968" s="7">
        <f t="shared" si="280"/>
        <v>0</v>
      </c>
      <c r="AC968" s="7">
        <f t="shared" si="281"/>
        <v>0</v>
      </c>
      <c r="AD968" s="7">
        <f t="shared" si="282"/>
        <v>-23</v>
      </c>
      <c r="AI968" s="86" t="b">
        <f t="shared" si="283"/>
        <v>1</v>
      </c>
      <c r="AJ968" s="86" t="b">
        <f t="shared" si="284"/>
        <v>1</v>
      </c>
      <c r="AK968" s="86" t="b">
        <f t="shared" si="285"/>
        <v>0</v>
      </c>
      <c r="AM968" s="12" t="str">
        <f t="shared" si="286"/>
        <v>no change</v>
      </c>
      <c r="AN968" s="12" t="str">
        <f t="shared" si="287"/>
        <v>blank</v>
      </c>
      <c r="AO968" s="12" t="str">
        <f t="shared" si="288"/>
        <v>no change</v>
      </c>
      <c r="AP968" s="12" t="str">
        <f t="shared" si="289"/>
        <v>blank</v>
      </c>
      <c r="AQ968" s="12" t="str">
        <f t="shared" si="290"/>
        <v>increase or decrease</v>
      </c>
      <c r="AR968" s="12" t="str">
        <f t="shared" si="291"/>
        <v>decrease</v>
      </c>
      <c r="AS968" s="12" t="str">
        <f t="shared" si="292"/>
        <v>no change</v>
      </c>
      <c r="AT968" s="12" t="str">
        <f t="shared" si="293"/>
        <v>blank</v>
      </c>
      <c r="AU968" s="12" t="str">
        <f t="shared" si="294"/>
        <v>no change</v>
      </c>
      <c r="AV968" s="12" t="str">
        <f t="shared" si="295"/>
        <v>blank</v>
      </c>
      <c r="AW968" s="12" t="str">
        <f t="shared" si="296"/>
        <v>increase or decrease</v>
      </c>
      <c r="AX968" s="12" t="str">
        <f t="shared" si="297"/>
        <v>decrease</v>
      </c>
      <c r="AY968" s="103"/>
      <c r="AZ968" s="103" t="str">
        <f t="shared" si="298"/>
        <v xml:space="preserve"> </v>
      </c>
      <c r="BA968" s="103" t="str">
        <f t="shared" si="299"/>
        <v xml:space="preserve"> </v>
      </c>
      <c r="BB968" s="103" t="str">
        <f t="shared" si="300"/>
        <v>decrease</v>
      </c>
      <c r="BC968" s="12" t="str">
        <f t="shared" si="301"/>
        <v xml:space="preserve"> </v>
      </c>
      <c r="BD968" s="12" t="str">
        <f t="shared" si="302"/>
        <v>decrease</v>
      </c>
      <c r="BE968" s="12" t="str">
        <f t="shared" si="303"/>
        <v xml:space="preserve"> </v>
      </c>
      <c r="BH968" s="110">
        <f t="shared" si="304"/>
        <v>0</v>
      </c>
      <c r="BI968" s="110">
        <f t="shared" si="305"/>
        <v>0</v>
      </c>
      <c r="BJ968" s="110">
        <f t="shared" si="306"/>
        <v>-6.25E-2</v>
      </c>
      <c r="BK968" s="110">
        <f t="shared" si="307"/>
        <v>0</v>
      </c>
      <c r="BL968" s="110">
        <f t="shared" si="308"/>
        <v>0</v>
      </c>
      <c r="BM968" s="110">
        <f t="shared" si="309"/>
        <v>-5.145413870246085E-2</v>
      </c>
      <c r="BN968" s="103"/>
      <c r="BO968" s="130">
        <f t="shared" si="310"/>
        <v>-6.25E-2</v>
      </c>
      <c r="BP968" s="130" cm="1">
        <f t="array" ref="BP968">MIN(IF(BH968:BM968&lt;0, BH968:BM968))</f>
        <v>-6.25E-2</v>
      </c>
      <c r="BQ968" s="12">
        <f t="shared" si="311"/>
        <v>0</v>
      </c>
      <c r="BR968" s="12">
        <f t="shared" si="312"/>
        <v>0</v>
      </c>
      <c r="BS968" s="12">
        <f t="shared" si="313"/>
        <v>1</v>
      </c>
      <c r="BT968" s="12"/>
      <c r="CA968" s="108"/>
    </row>
    <row r="969" spans="1:79" x14ac:dyDescent="0.35">
      <c r="A969" s="102">
        <v>44202</v>
      </c>
      <c r="B969" s="11" t="s">
        <v>26</v>
      </c>
      <c r="C969" s="7" t="s">
        <v>224</v>
      </c>
      <c r="D969" s="7" t="s">
        <v>278</v>
      </c>
      <c r="E969" s="7">
        <v>232131</v>
      </c>
      <c r="F969" s="7" t="s">
        <v>279</v>
      </c>
      <c r="G969" s="7">
        <v>232128</v>
      </c>
      <c r="H969" s="7">
        <v>1</v>
      </c>
      <c r="I969" s="7" t="str">
        <f t="shared" si="276"/>
        <v>Matches old PSSE info</v>
      </c>
      <c r="J969" s="7"/>
      <c r="K969" s="11"/>
      <c r="L969" s="7">
        <v>171</v>
      </c>
      <c r="M969" s="7">
        <v>226</v>
      </c>
      <c r="N969" s="7">
        <v>260</v>
      </c>
      <c r="O969" s="7">
        <v>197</v>
      </c>
      <c r="P969" s="7">
        <v>255</v>
      </c>
      <c r="Q969" s="7">
        <v>293</v>
      </c>
      <c r="R969" s="1"/>
      <c r="S969" s="7">
        <v>171</v>
      </c>
      <c r="T969" s="7">
        <v>226</v>
      </c>
      <c r="U969" s="5">
        <v>234</v>
      </c>
      <c r="V969" s="96">
        <v>198</v>
      </c>
      <c r="W969" s="7">
        <v>255</v>
      </c>
      <c r="X969" s="52">
        <v>266</v>
      </c>
      <c r="Y969" s="56">
        <f t="shared" si="277"/>
        <v>0</v>
      </c>
      <c r="Z969" s="7">
        <f t="shared" si="278"/>
        <v>0</v>
      </c>
      <c r="AA969" s="7">
        <f t="shared" si="279"/>
        <v>-26</v>
      </c>
      <c r="AB969" s="7">
        <f t="shared" si="280"/>
        <v>1</v>
      </c>
      <c r="AC969" s="7">
        <f t="shared" si="281"/>
        <v>0</v>
      </c>
      <c r="AD969" s="7">
        <f t="shared" si="282"/>
        <v>-27</v>
      </c>
      <c r="AI969" s="86" t="b">
        <f t="shared" si="283"/>
        <v>1</v>
      </c>
      <c r="AJ969" s="86" t="b">
        <f t="shared" si="284"/>
        <v>1</v>
      </c>
      <c r="AK969" s="86" t="b">
        <f t="shared" si="285"/>
        <v>0</v>
      </c>
      <c r="AM969" s="12" t="str">
        <f t="shared" si="286"/>
        <v>no change</v>
      </c>
      <c r="AN969" s="12" t="str">
        <f t="shared" si="287"/>
        <v>blank</v>
      </c>
      <c r="AO969" s="12" t="str">
        <f t="shared" si="288"/>
        <v>no change</v>
      </c>
      <c r="AP969" s="12" t="str">
        <f t="shared" si="289"/>
        <v>blank</v>
      </c>
      <c r="AQ969" s="12" t="str">
        <f t="shared" si="290"/>
        <v>increase or decrease</v>
      </c>
      <c r="AR969" s="12" t="str">
        <f t="shared" si="291"/>
        <v>decrease</v>
      </c>
      <c r="AS969" s="12" t="str">
        <f t="shared" si="292"/>
        <v>increase or decrease</v>
      </c>
      <c r="AT969" s="12" t="str">
        <f t="shared" si="293"/>
        <v>increase</v>
      </c>
      <c r="AU969" s="12" t="str">
        <f t="shared" si="294"/>
        <v>no change</v>
      </c>
      <c r="AV969" s="12" t="str">
        <f t="shared" si="295"/>
        <v>blank</v>
      </c>
      <c r="AW969" s="12" t="str">
        <f t="shared" si="296"/>
        <v>increase or decrease</v>
      </c>
      <c r="AX969" s="12" t="str">
        <f t="shared" si="297"/>
        <v>decrease</v>
      </c>
      <c r="AY969" s="103"/>
      <c r="AZ969" s="103" t="str">
        <f t="shared" si="298"/>
        <v xml:space="preserve"> </v>
      </c>
      <c r="BA969" s="103" t="str">
        <f t="shared" si="299"/>
        <v>increase</v>
      </c>
      <c r="BB969" s="103" t="str">
        <f t="shared" si="300"/>
        <v>decrease</v>
      </c>
      <c r="BC969" s="12" t="str">
        <f t="shared" si="301"/>
        <v xml:space="preserve"> </v>
      </c>
      <c r="BD969" s="12" t="str">
        <f t="shared" si="302"/>
        <v xml:space="preserve"> </v>
      </c>
      <c r="BE969" s="12" t="str">
        <f t="shared" si="303"/>
        <v>both</v>
      </c>
      <c r="BH969" s="110">
        <f t="shared" si="304"/>
        <v>0</v>
      </c>
      <c r="BI969" s="110">
        <f t="shared" si="305"/>
        <v>0</v>
      </c>
      <c r="BJ969" s="110">
        <f t="shared" si="306"/>
        <v>-0.1</v>
      </c>
      <c r="BK969" s="110">
        <f t="shared" si="307"/>
        <v>5.076142131979695E-3</v>
      </c>
      <c r="BL969" s="110">
        <f t="shared" si="308"/>
        <v>0</v>
      </c>
      <c r="BM969" s="110">
        <f t="shared" si="309"/>
        <v>-9.2150170648464161E-2</v>
      </c>
      <c r="BN969" s="103"/>
      <c r="BO969" s="130">
        <f t="shared" si="310"/>
        <v>-0.1</v>
      </c>
      <c r="BP969" s="130" cm="1">
        <f t="array" ref="BP969">MIN(IF(BH969:BM969&lt;0, BH969:BM969))</f>
        <v>-0.1</v>
      </c>
      <c r="BQ969" s="12">
        <f t="shared" si="311"/>
        <v>0</v>
      </c>
      <c r="BR969" s="12">
        <f t="shared" si="312"/>
        <v>1</v>
      </c>
      <c r="BS969" s="12">
        <f t="shared" si="313"/>
        <v>0</v>
      </c>
      <c r="BT969" s="12"/>
      <c r="CA969" s="108"/>
    </row>
    <row r="970" spans="1:79" x14ac:dyDescent="0.35">
      <c r="A970" s="101">
        <v>44202</v>
      </c>
      <c r="B970" s="11" t="s">
        <v>26</v>
      </c>
      <c r="C970" s="7" t="s">
        <v>225</v>
      </c>
      <c r="D970" s="7" t="s">
        <v>253</v>
      </c>
      <c r="E970" s="7">
        <v>232110</v>
      </c>
      <c r="F970" s="7" t="s">
        <v>280</v>
      </c>
      <c r="G970" s="7">
        <v>232802</v>
      </c>
      <c r="H970" s="7">
        <v>1</v>
      </c>
      <c r="I970" s="7" t="str">
        <f t="shared" si="276"/>
        <v>Matches old PSSE info</v>
      </c>
      <c r="J970" s="7"/>
      <c r="K970" s="11"/>
      <c r="L970" s="7">
        <v>275</v>
      </c>
      <c r="M970" s="7">
        <v>350</v>
      </c>
      <c r="N970" s="7">
        <v>403</v>
      </c>
      <c r="O970" s="7">
        <v>317</v>
      </c>
      <c r="P970" s="7">
        <v>394</v>
      </c>
      <c r="Q970" s="7">
        <v>453</v>
      </c>
      <c r="R970" s="1"/>
      <c r="S970" s="5">
        <v>273</v>
      </c>
      <c r="T970" s="5">
        <v>347</v>
      </c>
      <c r="U970" s="5">
        <v>373</v>
      </c>
      <c r="V970" s="5">
        <v>315</v>
      </c>
      <c r="W970" s="5">
        <v>389</v>
      </c>
      <c r="X970" s="5">
        <v>423</v>
      </c>
      <c r="Y970" s="56">
        <f t="shared" si="277"/>
        <v>-2</v>
      </c>
      <c r="Z970" s="7">
        <f t="shared" si="278"/>
        <v>-3</v>
      </c>
      <c r="AA970" s="7">
        <f t="shared" si="279"/>
        <v>-30</v>
      </c>
      <c r="AB970" s="7">
        <f t="shared" si="280"/>
        <v>-2</v>
      </c>
      <c r="AC970" s="7">
        <f t="shared" si="281"/>
        <v>-5</v>
      </c>
      <c r="AD970" s="7">
        <f t="shared" si="282"/>
        <v>-30</v>
      </c>
      <c r="AI970" s="86" t="b">
        <f t="shared" si="283"/>
        <v>1</v>
      </c>
      <c r="AJ970" s="86" t="b">
        <f t="shared" si="284"/>
        <v>1</v>
      </c>
      <c r="AK970" s="86" t="b">
        <f t="shared" si="285"/>
        <v>0</v>
      </c>
      <c r="AM970" s="12" t="str">
        <f t="shared" si="286"/>
        <v>increase or decrease</v>
      </c>
      <c r="AN970" s="12" t="str">
        <f t="shared" si="287"/>
        <v>decrease</v>
      </c>
      <c r="AO970" s="12" t="str">
        <f t="shared" si="288"/>
        <v>increase or decrease</v>
      </c>
      <c r="AP970" s="12" t="str">
        <f t="shared" si="289"/>
        <v>decrease</v>
      </c>
      <c r="AQ970" s="12" t="str">
        <f t="shared" si="290"/>
        <v>increase or decrease</v>
      </c>
      <c r="AR970" s="12" t="str">
        <f t="shared" si="291"/>
        <v>decrease</v>
      </c>
      <c r="AS970" s="12" t="str">
        <f t="shared" si="292"/>
        <v>increase or decrease</v>
      </c>
      <c r="AT970" s="12" t="str">
        <f t="shared" si="293"/>
        <v>decrease</v>
      </c>
      <c r="AU970" s="12" t="str">
        <f t="shared" si="294"/>
        <v>increase or decrease</v>
      </c>
      <c r="AV970" s="12" t="str">
        <f t="shared" si="295"/>
        <v>decrease</v>
      </c>
      <c r="AW970" s="12" t="str">
        <f t="shared" si="296"/>
        <v>increase or decrease</v>
      </c>
      <c r="AX970" s="12" t="str">
        <f t="shared" si="297"/>
        <v>decrease</v>
      </c>
      <c r="AY970" s="103"/>
      <c r="AZ970" s="103" t="str">
        <f t="shared" si="298"/>
        <v xml:space="preserve"> </v>
      </c>
      <c r="BA970" s="103" t="str">
        <f t="shared" si="299"/>
        <v xml:space="preserve"> </v>
      </c>
      <c r="BB970" s="103" t="str">
        <f t="shared" si="300"/>
        <v>decrease</v>
      </c>
      <c r="BC970" s="12" t="str">
        <f t="shared" si="301"/>
        <v xml:space="preserve"> </v>
      </c>
      <c r="BD970" s="12" t="str">
        <f t="shared" si="302"/>
        <v>decrease</v>
      </c>
      <c r="BE970" s="12" t="str">
        <f t="shared" si="303"/>
        <v xml:space="preserve"> </v>
      </c>
      <c r="BH970" s="110">
        <f t="shared" si="304"/>
        <v>-7.2727272727272727E-3</v>
      </c>
      <c r="BI970" s="110">
        <f t="shared" si="305"/>
        <v>-8.5714285714285719E-3</v>
      </c>
      <c r="BJ970" s="110">
        <f t="shared" si="306"/>
        <v>-7.4441687344913146E-2</v>
      </c>
      <c r="BK970" s="110">
        <f t="shared" si="307"/>
        <v>-6.3091482649842269E-3</v>
      </c>
      <c r="BL970" s="110">
        <f t="shared" si="308"/>
        <v>-1.2690355329949238E-2</v>
      </c>
      <c r="BM970" s="110">
        <f t="shared" si="309"/>
        <v>-6.6225165562913912E-2</v>
      </c>
      <c r="BN970" s="103"/>
      <c r="BO970" s="130">
        <f t="shared" si="310"/>
        <v>-7.4441687344913146E-2</v>
      </c>
      <c r="BP970" s="130" cm="1">
        <f t="array" ref="BP970">MIN(IF(BH970:BM970&lt;0, BH970:BM970))</f>
        <v>-7.4441687344913146E-2</v>
      </c>
      <c r="BQ970" s="12">
        <f t="shared" si="311"/>
        <v>0</v>
      </c>
      <c r="BR970" s="12">
        <f t="shared" si="312"/>
        <v>0</v>
      </c>
      <c r="BS970" s="12">
        <f t="shared" si="313"/>
        <v>1</v>
      </c>
      <c r="BT970" s="12"/>
      <c r="CA970" s="108"/>
    </row>
    <row r="971" spans="1:79" x14ac:dyDescent="0.35">
      <c r="A971" s="102">
        <v>44202</v>
      </c>
      <c r="B971" s="11" t="s">
        <v>26</v>
      </c>
      <c r="C971" s="7" t="s">
        <v>226</v>
      </c>
      <c r="D971" s="7" t="s">
        <v>281</v>
      </c>
      <c r="E971" s="7">
        <v>232802</v>
      </c>
      <c r="F971" s="7" t="s">
        <v>195</v>
      </c>
      <c r="G971" s="7">
        <v>232109</v>
      </c>
      <c r="H971" s="7">
        <v>1</v>
      </c>
      <c r="I971" s="7" t="str">
        <f t="shared" ref="I971:I1002" si="314">IF(COUNTIF($C$467:$C$813,C971)&gt;0,IF(AND((E971=INDEX($E$467:$E$813,MATCH(C971,$C$467:$C$813,0))),(G971=INDEX($G$467:$G$813,MATCH(C971,$C$467:$C$813,0))),(H971=INDEX($H$467:$H$813,MATCH(C971,$C$467:$C$813,0)))),"Matches old PSSE info","Does not match old PSSE info"),"New Update")</f>
        <v>Matches old PSSE info</v>
      </c>
      <c r="J971" s="7"/>
      <c r="K971" s="11"/>
      <c r="L971" s="7">
        <v>275</v>
      </c>
      <c r="M971" s="7">
        <v>350</v>
      </c>
      <c r="N971" s="7">
        <v>403</v>
      </c>
      <c r="O971" s="7">
        <v>317</v>
      </c>
      <c r="P971" s="7">
        <v>394</v>
      </c>
      <c r="Q971" s="7">
        <v>453</v>
      </c>
      <c r="R971" s="1"/>
      <c r="S971" s="5">
        <v>273</v>
      </c>
      <c r="T971" s="5">
        <v>347</v>
      </c>
      <c r="U971" s="5">
        <v>373</v>
      </c>
      <c r="V971" s="5">
        <v>315</v>
      </c>
      <c r="W971" s="5">
        <v>389</v>
      </c>
      <c r="X971" s="5">
        <v>423</v>
      </c>
      <c r="Y971" s="56">
        <f t="shared" ref="Y971:Y1002" si="315">S971-L971</f>
        <v>-2</v>
      </c>
      <c r="Z971" s="7">
        <f t="shared" ref="Z971:Z1002" si="316">T971-M971</f>
        <v>-3</v>
      </c>
      <c r="AA971" s="7">
        <f t="shared" ref="AA971:AA1002" si="317">U971-N971</f>
        <v>-30</v>
      </c>
      <c r="AB971" s="7">
        <f t="shared" ref="AB971:AB1002" si="318">V971-O971</f>
        <v>-2</v>
      </c>
      <c r="AC971" s="7">
        <f t="shared" ref="AC971:AC1002" si="319">W971-P971</f>
        <v>-5</v>
      </c>
      <c r="AD971" s="7">
        <f t="shared" ref="AD971:AD1002" si="320">X971-Q971</f>
        <v>-30</v>
      </c>
      <c r="AI971" s="86" t="b">
        <f t="shared" ref="AI971:AI1002" si="321">(U971/T971)&gt;=1.03</f>
        <v>1</v>
      </c>
      <c r="AJ971" s="86" t="b">
        <f t="shared" ref="AJ971:AJ1002" si="322">(X971/W971)&gt;=1.03</f>
        <v>1</v>
      </c>
      <c r="AK971" s="86" t="b">
        <f t="shared" ref="AK971:AK1002" si="323">OR(NOT(AI971),NOT(AJ971))</f>
        <v>0</v>
      </c>
      <c r="AM971" s="12" t="str">
        <f t="shared" si="286"/>
        <v>increase or decrease</v>
      </c>
      <c r="AN971" s="12" t="str">
        <f t="shared" si="287"/>
        <v>decrease</v>
      </c>
      <c r="AO971" s="12" t="str">
        <f t="shared" si="288"/>
        <v>increase or decrease</v>
      </c>
      <c r="AP971" s="12" t="str">
        <f t="shared" si="289"/>
        <v>decrease</v>
      </c>
      <c r="AQ971" s="12" t="str">
        <f t="shared" si="290"/>
        <v>increase or decrease</v>
      </c>
      <c r="AR971" s="12" t="str">
        <f t="shared" si="291"/>
        <v>decrease</v>
      </c>
      <c r="AS971" s="12" t="str">
        <f t="shared" si="292"/>
        <v>increase or decrease</v>
      </c>
      <c r="AT971" s="12" t="str">
        <f t="shared" si="293"/>
        <v>decrease</v>
      </c>
      <c r="AU971" s="12" t="str">
        <f t="shared" si="294"/>
        <v>increase or decrease</v>
      </c>
      <c r="AV971" s="12" t="str">
        <f t="shared" si="295"/>
        <v>decrease</v>
      </c>
      <c r="AW971" s="12" t="str">
        <f t="shared" si="296"/>
        <v>increase or decrease</v>
      </c>
      <c r="AX971" s="12" t="str">
        <f t="shared" si="297"/>
        <v>decrease</v>
      </c>
      <c r="AY971" s="103"/>
      <c r="AZ971" s="103" t="str">
        <f t="shared" si="298"/>
        <v xml:space="preserve"> </v>
      </c>
      <c r="BA971" s="103" t="str">
        <f t="shared" si="299"/>
        <v xml:space="preserve"> </v>
      </c>
      <c r="BB971" s="103" t="str">
        <f t="shared" si="300"/>
        <v>decrease</v>
      </c>
      <c r="BC971" s="12" t="str">
        <f t="shared" si="301"/>
        <v xml:space="preserve"> </v>
      </c>
      <c r="BD971" s="12" t="str">
        <f t="shared" si="302"/>
        <v>decrease</v>
      </c>
      <c r="BE971" s="12" t="str">
        <f t="shared" si="303"/>
        <v xml:space="preserve"> </v>
      </c>
      <c r="BH971" s="110">
        <f t="shared" si="304"/>
        <v>-7.2727272727272727E-3</v>
      </c>
      <c r="BI971" s="110">
        <f t="shared" si="305"/>
        <v>-8.5714285714285719E-3</v>
      </c>
      <c r="BJ971" s="110">
        <f t="shared" si="306"/>
        <v>-7.4441687344913146E-2</v>
      </c>
      <c r="BK971" s="110">
        <f t="shared" si="307"/>
        <v>-6.3091482649842269E-3</v>
      </c>
      <c r="BL971" s="110">
        <f t="shared" si="308"/>
        <v>-1.2690355329949238E-2</v>
      </c>
      <c r="BM971" s="110">
        <f t="shared" si="309"/>
        <v>-6.6225165562913912E-2</v>
      </c>
      <c r="BN971" s="103"/>
      <c r="BO971" s="130">
        <f t="shared" si="310"/>
        <v>-7.4441687344913146E-2</v>
      </c>
      <c r="BP971" s="130" cm="1">
        <f t="array" ref="BP971">MIN(IF(BH971:BM971&lt;0, BH971:BM971))</f>
        <v>-7.4441687344913146E-2</v>
      </c>
      <c r="BQ971" s="12">
        <f t="shared" si="311"/>
        <v>0</v>
      </c>
      <c r="BR971" s="12">
        <f t="shared" si="312"/>
        <v>0</v>
      </c>
      <c r="BS971" s="12">
        <f t="shared" si="313"/>
        <v>1</v>
      </c>
      <c r="BT971" s="12"/>
      <c r="CA971" s="108"/>
    </row>
    <row r="972" spans="1:79" x14ac:dyDescent="0.35">
      <c r="A972" s="101">
        <v>44202</v>
      </c>
      <c r="B972" s="11" t="s">
        <v>26</v>
      </c>
      <c r="C972" s="7" t="s">
        <v>227</v>
      </c>
      <c r="D972" s="7" t="s">
        <v>282</v>
      </c>
      <c r="E972" s="7">
        <v>232114</v>
      </c>
      <c r="F972" s="7" t="s">
        <v>183</v>
      </c>
      <c r="G972" s="7">
        <v>232118</v>
      </c>
      <c r="H972" s="7">
        <v>1</v>
      </c>
      <c r="I972" s="7" t="str">
        <f t="shared" si="314"/>
        <v>Matches old PSSE info</v>
      </c>
      <c r="J972" s="7"/>
      <c r="K972" s="11"/>
      <c r="L972" s="7">
        <v>242</v>
      </c>
      <c r="M972" s="7">
        <v>257</v>
      </c>
      <c r="N972" s="7">
        <v>296</v>
      </c>
      <c r="O972" s="7">
        <v>286</v>
      </c>
      <c r="P972" s="7">
        <v>286</v>
      </c>
      <c r="Q972" s="7">
        <v>300</v>
      </c>
      <c r="R972" s="1"/>
      <c r="S972" s="5">
        <v>183</v>
      </c>
      <c r="T972" s="5">
        <v>247</v>
      </c>
      <c r="U972" s="5">
        <v>284</v>
      </c>
      <c r="V972" s="5">
        <v>220</v>
      </c>
      <c r="W972" s="7">
        <v>286</v>
      </c>
      <c r="X972" s="49">
        <v>300</v>
      </c>
      <c r="Y972" s="56">
        <f t="shared" si="315"/>
        <v>-59</v>
      </c>
      <c r="Z972" s="7">
        <f t="shared" si="316"/>
        <v>-10</v>
      </c>
      <c r="AA972" s="7">
        <f t="shared" si="317"/>
        <v>-12</v>
      </c>
      <c r="AB972" s="7">
        <f t="shared" si="318"/>
        <v>-66</v>
      </c>
      <c r="AC972" s="7">
        <f t="shared" si="319"/>
        <v>0</v>
      </c>
      <c r="AD972" s="7">
        <f t="shared" si="320"/>
        <v>0</v>
      </c>
      <c r="AI972" s="86" t="b">
        <f t="shared" si="321"/>
        <v>1</v>
      </c>
      <c r="AJ972" s="86" t="b">
        <f t="shared" si="322"/>
        <v>1</v>
      </c>
      <c r="AK972" s="86" t="b">
        <f t="shared" si="323"/>
        <v>0</v>
      </c>
      <c r="AM972" s="12" t="str">
        <f t="shared" si="286"/>
        <v>increase or decrease</v>
      </c>
      <c r="AN972" s="12" t="str">
        <f t="shared" si="287"/>
        <v>decrease</v>
      </c>
      <c r="AO972" s="12" t="str">
        <f t="shared" si="288"/>
        <v>increase or decrease</v>
      </c>
      <c r="AP972" s="12" t="str">
        <f t="shared" si="289"/>
        <v>decrease</v>
      </c>
      <c r="AQ972" s="12" t="str">
        <f t="shared" si="290"/>
        <v>increase or decrease</v>
      </c>
      <c r="AR972" s="12" t="str">
        <f t="shared" si="291"/>
        <v>decrease</v>
      </c>
      <c r="AS972" s="12" t="str">
        <f t="shared" si="292"/>
        <v>increase or decrease</v>
      </c>
      <c r="AT972" s="12" t="str">
        <f t="shared" si="293"/>
        <v>decrease</v>
      </c>
      <c r="AU972" s="12" t="str">
        <f t="shared" si="294"/>
        <v>no change</v>
      </c>
      <c r="AV972" s="12" t="str">
        <f t="shared" si="295"/>
        <v>blank</v>
      </c>
      <c r="AW972" s="12" t="str">
        <f t="shared" si="296"/>
        <v>no change</v>
      </c>
      <c r="AX972" s="12" t="str">
        <f t="shared" si="297"/>
        <v>blank</v>
      </c>
      <c r="AY972" s="103"/>
      <c r="AZ972" s="103" t="str">
        <f t="shared" si="298"/>
        <v xml:space="preserve"> </v>
      </c>
      <c r="BA972" s="103" t="str">
        <f t="shared" si="299"/>
        <v xml:space="preserve"> </v>
      </c>
      <c r="BB972" s="103" t="str">
        <f t="shared" si="300"/>
        <v>decrease</v>
      </c>
      <c r="BC972" s="12" t="str">
        <f t="shared" si="301"/>
        <v xml:space="preserve"> </v>
      </c>
      <c r="BD972" s="12" t="str">
        <f t="shared" si="302"/>
        <v>decrease</v>
      </c>
      <c r="BE972" s="12" t="str">
        <f t="shared" si="303"/>
        <v xml:space="preserve"> </v>
      </c>
      <c r="BH972" s="110">
        <f t="shared" si="304"/>
        <v>-0.24380165289256198</v>
      </c>
      <c r="BI972" s="110">
        <f t="shared" si="305"/>
        <v>-3.8910505836575876E-2</v>
      </c>
      <c r="BJ972" s="110">
        <f t="shared" si="306"/>
        <v>-4.0540540540540543E-2</v>
      </c>
      <c r="BK972" s="110">
        <f t="shared" si="307"/>
        <v>-0.23076923076923078</v>
      </c>
      <c r="BL972" s="110">
        <f t="shared" si="308"/>
        <v>0</v>
      </c>
      <c r="BM972" s="110">
        <f t="shared" si="309"/>
        <v>0</v>
      </c>
      <c r="BN972" s="103"/>
      <c r="BO972" s="130">
        <f t="shared" si="310"/>
        <v>-0.24380165289256198</v>
      </c>
      <c r="BP972" s="130" cm="1">
        <f t="array" ref="BP972">MIN(IF(BH972:BM972&lt;0, BH972:BM972))</f>
        <v>-0.24380165289256198</v>
      </c>
      <c r="BQ972" s="12">
        <f t="shared" si="311"/>
        <v>1</v>
      </c>
      <c r="BR972" s="12">
        <f t="shared" si="312"/>
        <v>0</v>
      </c>
      <c r="BS972" s="12">
        <f t="shared" si="313"/>
        <v>0</v>
      </c>
      <c r="BT972" s="12"/>
      <c r="CA972" s="108"/>
    </row>
    <row r="973" spans="1:79" x14ac:dyDescent="0.35">
      <c r="A973" s="101">
        <v>44202</v>
      </c>
      <c r="B973" s="11" t="s">
        <v>26</v>
      </c>
      <c r="C973" s="7" t="s">
        <v>228</v>
      </c>
      <c r="D973" s="7" t="s">
        <v>28</v>
      </c>
      <c r="E973" s="7">
        <v>232127</v>
      </c>
      <c r="F973" s="7" t="s">
        <v>279</v>
      </c>
      <c r="G973" s="7">
        <v>232128</v>
      </c>
      <c r="H973" s="7">
        <v>1</v>
      </c>
      <c r="I973" s="7" t="str">
        <f t="shared" si="314"/>
        <v>Matches old PSSE info</v>
      </c>
      <c r="J973" s="7"/>
      <c r="K973" s="11"/>
      <c r="L973" s="7">
        <v>158</v>
      </c>
      <c r="M973" s="7">
        <v>158</v>
      </c>
      <c r="N973" s="7">
        <v>182</v>
      </c>
      <c r="O973" s="7">
        <v>192</v>
      </c>
      <c r="P973" s="7">
        <v>202</v>
      </c>
      <c r="Q973" s="7">
        <v>233</v>
      </c>
      <c r="R973" s="1"/>
      <c r="S973" s="96">
        <v>171</v>
      </c>
      <c r="T973" s="96">
        <v>220</v>
      </c>
      <c r="U973" s="96">
        <v>231</v>
      </c>
      <c r="V973" s="96">
        <v>196</v>
      </c>
      <c r="W973" s="96">
        <v>220</v>
      </c>
      <c r="X973" s="52">
        <v>231</v>
      </c>
      <c r="Y973" s="56">
        <f t="shared" si="315"/>
        <v>13</v>
      </c>
      <c r="Z973" s="7">
        <f t="shared" si="316"/>
        <v>62</v>
      </c>
      <c r="AA973" s="7">
        <f t="shared" si="317"/>
        <v>49</v>
      </c>
      <c r="AB973" s="7">
        <f t="shared" si="318"/>
        <v>4</v>
      </c>
      <c r="AC973" s="7">
        <f t="shared" si="319"/>
        <v>18</v>
      </c>
      <c r="AD973" s="7">
        <f t="shared" si="320"/>
        <v>-2</v>
      </c>
      <c r="AI973" s="86" t="b">
        <f t="shared" si="321"/>
        <v>1</v>
      </c>
      <c r="AJ973" s="86" t="b">
        <f t="shared" si="322"/>
        <v>1</v>
      </c>
      <c r="AK973" s="86" t="b">
        <f t="shared" si="323"/>
        <v>0</v>
      </c>
      <c r="AM973" s="12" t="str">
        <f t="shared" si="286"/>
        <v>increase or decrease</v>
      </c>
      <c r="AN973" s="12" t="str">
        <f t="shared" si="287"/>
        <v>increase</v>
      </c>
      <c r="AO973" s="12" t="str">
        <f t="shared" si="288"/>
        <v>increase or decrease</v>
      </c>
      <c r="AP973" s="12" t="str">
        <f t="shared" si="289"/>
        <v>increase</v>
      </c>
      <c r="AQ973" s="12" t="str">
        <f t="shared" si="290"/>
        <v>increase or decrease</v>
      </c>
      <c r="AR973" s="12" t="str">
        <f t="shared" si="291"/>
        <v>increase</v>
      </c>
      <c r="AS973" s="12" t="str">
        <f t="shared" si="292"/>
        <v>increase or decrease</v>
      </c>
      <c r="AT973" s="12" t="str">
        <f t="shared" si="293"/>
        <v>increase</v>
      </c>
      <c r="AU973" s="12" t="str">
        <f t="shared" si="294"/>
        <v>increase or decrease</v>
      </c>
      <c r="AV973" s="12" t="str">
        <f t="shared" si="295"/>
        <v>increase</v>
      </c>
      <c r="AW973" s="12" t="str">
        <f t="shared" si="296"/>
        <v>increase or decrease</v>
      </c>
      <c r="AX973" s="12" t="str">
        <f t="shared" si="297"/>
        <v>decrease</v>
      </c>
      <c r="AY973" s="103"/>
      <c r="AZ973" s="103" t="str">
        <f t="shared" si="298"/>
        <v xml:space="preserve"> </v>
      </c>
      <c r="BA973" s="103" t="str">
        <f t="shared" si="299"/>
        <v>increase</v>
      </c>
      <c r="BB973" s="103" t="str">
        <f t="shared" si="300"/>
        <v>decrease</v>
      </c>
      <c r="BC973" s="12" t="str">
        <f t="shared" si="301"/>
        <v xml:space="preserve"> </v>
      </c>
      <c r="BD973" s="12" t="str">
        <f t="shared" si="302"/>
        <v xml:space="preserve"> </v>
      </c>
      <c r="BE973" s="12" t="str">
        <f t="shared" si="303"/>
        <v>both</v>
      </c>
      <c r="BH973" s="110">
        <f t="shared" si="304"/>
        <v>8.2278481012658222E-2</v>
      </c>
      <c r="BI973" s="110">
        <f t="shared" si="305"/>
        <v>0.39240506329113922</v>
      </c>
      <c r="BJ973" s="110">
        <f t="shared" si="306"/>
        <v>0.26923076923076922</v>
      </c>
      <c r="BK973" s="110">
        <f t="shared" si="307"/>
        <v>2.0833333333333332E-2</v>
      </c>
      <c r="BL973" s="110">
        <f t="shared" si="308"/>
        <v>8.9108910891089105E-2</v>
      </c>
      <c r="BM973" s="110">
        <f t="shared" si="309"/>
        <v>-8.5836909871244635E-3</v>
      </c>
      <c r="BN973" s="103"/>
      <c r="BO973" s="130">
        <f t="shared" si="310"/>
        <v>0.39240506329113922</v>
      </c>
      <c r="BP973" s="130" cm="1">
        <f t="array" ref="BP973">MIN(IF(BH973:BM973&lt;0, BH973:BM973))</f>
        <v>-8.5836909871244635E-3</v>
      </c>
      <c r="BQ973" s="12">
        <f t="shared" si="311"/>
        <v>0</v>
      </c>
      <c r="BR973" s="12">
        <f t="shared" si="312"/>
        <v>0</v>
      </c>
      <c r="BS973" s="12">
        <f t="shared" si="313"/>
        <v>1</v>
      </c>
      <c r="BT973" s="12"/>
      <c r="CA973" s="108"/>
    </row>
    <row r="974" spans="1:79" x14ac:dyDescent="0.35">
      <c r="A974" s="101">
        <v>44200</v>
      </c>
      <c r="B974" s="11" t="s">
        <v>26</v>
      </c>
      <c r="C974" s="7" t="s">
        <v>229</v>
      </c>
      <c r="D974" s="7" t="s">
        <v>275</v>
      </c>
      <c r="E974" s="7">
        <v>232102</v>
      </c>
      <c r="F974" s="7" t="s">
        <v>285</v>
      </c>
      <c r="G974" s="7">
        <v>232101</v>
      </c>
      <c r="H974" s="7">
        <v>1</v>
      </c>
      <c r="I974" s="7" t="str">
        <f t="shared" si="314"/>
        <v>Matches old PSSE info</v>
      </c>
      <c r="J974" s="7"/>
      <c r="K974" s="11"/>
      <c r="L974" s="7">
        <v>167</v>
      </c>
      <c r="M974" s="7">
        <v>241</v>
      </c>
      <c r="N974" s="7">
        <v>277</v>
      </c>
      <c r="O974" s="7">
        <v>231</v>
      </c>
      <c r="P974" s="7">
        <v>309</v>
      </c>
      <c r="Q974" s="7">
        <v>356</v>
      </c>
      <c r="R974" s="1"/>
      <c r="S974" s="7">
        <v>167</v>
      </c>
      <c r="T974" s="5">
        <v>240</v>
      </c>
      <c r="U974" s="5">
        <v>264</v>
      </c>
      <c r="V974" s="5">
        <v>230</v>
      </c>
      <c r="W974" s="5">
        <v>308</v>
      </c>
      <c r="X974" s="5">
        <v>337</v>
      </c>
      <c r="Y974" s="56">
        <f t="shared" si="315"/>
        <v>0</v>
      </c>
      <c r="Z974" s="7">
        <f t="shared" si="316"/>
        <v>-1</v>
      </c>
      <c r="AA974" s="7">
        <f t="shared" si="317"/>
        <v>-13</v>
      </c>
      <c r="AB974" s="7">
        <f t="shared" si="318"/>
        <v>-1</v>
      </c>
      <c r="AC974" s="7">
        <f t="shared" si="319"/>
        <v>-1</v>
      </c>
      <c r="AD974" s="7">
        <f t="shared" si="320"/>
        <v>-19</v>
      </c>
      <c r="AI974" s="86" t="b">
        <f t="shared" si="321"/>
        <v>1</v>
      </c>
      <c r="AJ974" s="86" t="b">
        <f t="shared" si="322"/>
        <v>1</v>
      </c>
      <c r="AK974" s="86" t="b">
        <f t="shared" si="323"/>
        <v>0</v>
      </c>
      <c r="AM974" s="12" t="str">
        <f t="shared" si="286"/>
        <v>no change</v>
      </c>
      <c r="AN974" s="12" t="str">
        <f t="shared" si="287"/>
        <v>blank</v>
      </c>
      <c r="AO974" s="12" t="str">
        <f t="shared" si="288"/>
        <v>increase or decrease</v>
      </c>
      <c r="AP974" s="12" t="str">
        <f t="shared" si="289"/>
        <v>decrease</v>
      </c>
      <c r="AQ974" s="12" t="str">
        <f t="shared" si="290"/>
        <v>increase or decrease</v>
      </c>
      <c r="AR974" s="12" t="str">
        <f t="shared" si="291"/>
        <v>decrease</v>
      </c>
      <c r="AS974" s="12" t="str">
        <f t="shared" si="292"/>
        <v>increase or decrease</v>
      </c>
      <c r="AT974" s="12" t="str">
        <f t="shared" si="293"/>
        <v>decrease</v>
      </c>
      <c r="AU974" s="12" t="str">
        <f t="shared" si="294"/>
        <v>increase or decrease</v>
      </c>
      <c r="AV974" s="12" t="str">
        <f t="shared" si="295"/>
        <v>decrease</v>
      </c>
      <c r="AW974" s="12" t="str">
        <f t="shared" si="296"/>
        <v>increase or decrease</v>
      </c>
      <c r="AX974" s="12" t="str">
        <f t="shared" si="297"/>
        <v>decrease</v>
      </c>
      <c r="AY974" s="103"/>
      <c r="AZ974" s="103" t="str">
        <f t="shared" si="298"/>
        <v xml:space="preserve"> </v>
      </c>
      <c r="BA974" s="103" t="str">
        <f t="shared" si="299"/>
        <v xml:space="preserve"> </v>
      </c>
      <c r="BB974" s="103" t="str">
        <f t="shared" si="300"/>
        <v>decrease</v>
      </c>
      <c r="BC974" s="12" t="str">
        <f t="shared" si="301"/>
        <v xml:space="preserve"> </v>
      </c>
      <c r="BD974" s="12" t="str">
        <f t="shared" si="302"/>
        <v>decrease</v>
      </c>
      <c r="BE974" s="12" t="str">
        <f t="shared" si="303"/>
        <v xml:space="preserve"> </v>
      </c>
      <c r="BH974" s="110">
        <f t="shared" si="304"/>
        <v>0</v>
      </c>
      <c r="BI974" s="110">
        <f t="shared" si="305"/>
        <v>-4.1493775933609959E-3</v>
      </c>
      <c r="BJ974" s="110">
        <f t="shared" si="306"/>
        <v>-4.6931407942238268E-2</v>
      </c>
      <c r="BK974" s="110">
        <f t="shared" si="307"/>
        <v>-4.329004329004329E-3</v>
      </c>
      <c r="BL974" s="110">
        <f t="shared" si="308"/>
        <v>-3.2362459546925568E-3</v>
      </c>
      <c r="BM974" s="110">
        <f t="shared" si="309"/>
        <v>-5.3370786516853931E-2</v>
      </c>
      <c r="BN974" s="103"/>
      <c r="BO974" s="130">
        <f t="shared" si="310"/>
        <v>-5.3370786516853931E-2</v>
      </c>
      <c r="BP974" s="130" cm="1">
        <f t="array" ref="BP974">MIN(IF(BH974:BM974&lt;0, BH974:BM974))</f>
        <v>-5.3370786516853931E-2</v>
      </c>
      <c r="BQ974" s="12">
        <f t="shared" si="311"/>
        <v>0</v>
      </c>
      <c r="BR974" s="12">
        <f t="shared" si="312"/>
        <v>0</v>
      </c>
      <c r="BS974" s="12">
        <f t="shared" si="313"/>
        <v>1</v>
      </c>
      <c r="BT974" s="12"/>
      <c r="CA974" s="108"/>
    </row>
    <row r="975" spans="1:79" x14ac:dyDescent="0.35">
      <c r="A975" s="102">
        <v>44224</v>
      </c>
      <c r="B975" s="11" t="s">
        <v>26</v>
      </c>
      <c r="C975" s="7" t="s">
        <v>381</v>
      </c>
      <c r="D975" s="7" t="s">
        <v>426</v>
      </c>
      <c r="E975" s="7">
        <v>232106</v>
      </c>
      <c r="F975" s="7" t="s">
        <v>427</v>
      </c>
      <c r="G975" s="7">
        <v>232107</v>
      </c>
      <c r="H975" s="7">
        <v>1</v>
      </c>
      <c r="I975" s="7" t="str">
        <f t="shared" si="314"/>
        <v>Matches old PSSE info</v>
      </c>
      <c r="J975" s="7"/>
      <c r="K975" s="11"/>
      <c r="L975" s="7">
        <v>273</v>
      </c>
      <c r="M975" s="7">
        <v>348</v>
      </c>
      <c r="N975" s="7">
        <v>400</v>
      </c>
      <c r="O975" s="7">
        <v>315</v>
      </c>
      <c r="P975" s="7">
        <v>392</v>
      </c>
      <c r="Q975" s="7">
        <v>451</v>
      </c>
      <c r="R975" s="1"/>
      <c r="S975" s="7">
        <v>273</v>
      </c>
      <c r="T975" s="7">
        <v>348</v>
      </c>
      <c r="U975" s="5">
        <v>375</v>
      </c>
      <c r="V975" s="7">
        <v>315</v>
      </c>
      <c r="W975" s="5">
        <v>389</v>
      </c>
      <c r="X975" s="5">
        <v>424</v>
      </c>
      <c r="Y975" s="56">
        <f t="shared" si="315"/>
        <v>0</v>
      </c>
      <c r="Z975" s="7">
        <f t="shared" si="316"/>
        <v>0</v>
      </c>
      <c r="AA975" s="7">
        <f t="shared" si="317"/>
        <v>-25</v>
      </c>
      <c r="AB975" s="7">
        <f t="shared" si="318"/>
        <v>0</v>
      </c>
      <c r="AC975" s="7">
        <f t="shared" si="319"/>
        <v>-3</v>
      </c>
      <c r="AD975" s="7">
        <f t="shared" si="320"/>
        <v>-27</v>
      </c>
      <c r="AI975" s="86" t="b">
        <f t="shared" si="321"/>
        <v>1</v>
      </c>
      <c r="AJ975" s="86" t="b">
        <f t="shared" si="322"/>
        <v>1</v>
      </c>
      <c r="AK975" s="86" t="b">
        <f t="shared" si="323"/>
        <v>0</v>
      </c>
      <c r="AM975" s="12" t="str">
        <f t="shared" si="286"/>
        <v>no change</v>
      </c>
      <c r="AN975" s="12" t="str">
        <f t="shared" si="287"/>
        <v>blank</v>
      </c>
      <c r="AO975" s="12" t="str">
        <f t="shared" si="288"/>
        <v>no change</v>
      </c>
      <c r="AP975" s="12" t="str">
        <f t="shared" si="289"/>
        <v>blank</v>
      </c>
      <c r="AQ975" s="12" t="str">
        <f t="shared" si="290"/>
        <v>increase or decrease</v>
      </c>
      <c r="AR975" s="12" t="str">
        <f t="shared" si="291"/>
        <v>decrease</v>
      </c>
      <c r="AS975" s="12" t="str">
        <f t="shared" si="292"/>
        <v>no change</v>
      </c>
      <c r="AT975" s="12" t="str">
        <f t="shared" si="293"/>
        <v>blank</v>
      </c>
      <c r="AU975" s="12" t="str">
        <f t="shared" si="294"/>
        <v>increase or decrease</v>
      </c>
      <c r="AV975" s="12" t="str">
        <f t="shared" si="295"/>
        <v>decrease</v>
      </c>
      <c r="AW975" s="12" t="str">
        <f t="shared" si="296"/>
        <v>increase or decrease</v>
      </c>
      <c r="AX975" s="12" t="str">
        <f t="shared" si="297"/>
        <v>decrease</v>
      </c>
      <c r="AY975" s="103"/>
      <c r="AZ975" s="103" t="str">
        <f t="shared" si="298"/>
        <v xml:space="preserve"> </v>
      </c>
      <c r="BA975" s="103" t="str">
        <f t="shared" si="299"/>
        <v xml:space="preserve"> </v>
      </c>
      <c r="BB975" s="103" t="str">
        <f t="shared" si="300"/>
        <v>decrease</v>
      </c>
      <c r="BC975" s="12" t="str">
        <f t="shared" si="301"/>
        <v xml:space="preserve"> </v>
      </c>
      <c r="BD975" s="12" t="str">
        <f t="shared" si="302"/>
        <v>decrease</v>
      </c>
      <c r="BE975" s="12" t="str">
        <f t="shared" si="303"/>
        <v xml:space="preserve"> </v>
      </c>
      <c r="BH975" s="110">
        <f t="shared" si="304"/>
        <v>0</v>
      </c>
      <c r="BI975" s="110">
        <f t="shared" si="305"/>
        <v>0</v>
      </c>
      <c r="BJ975" s="110">
        <f t="shared" si="306"/>
        <v>-6.25E-2</v>
      </c>
      <c r="BK975" s="110">
        <f t="shared" si="307"/>
        <v>0</v>
      </c>
      <c r="BL975" s="110">
        <f t="shared" si="308"/>
        <v>-7.6530612244897957E-3</v>
      </c>
      <c r="BM975" s="110">
        <f t="shared" si="309"/>
        <v>-5.9866962305986697E-2</v>
      </c>
      <c r="BN975" s="103"/>
      <c r="BO975" s="130">
        <f t="shared" si="310"/>
        <v>-6.25E-2</v>
      </c>
      <c r="BP975" s="130" cm="1">
        <f t="array" ref="BP975">MIN(IF(BH975:BM975&lt;0, BH975:BM975))</f>
        <v>-6.25E-2</v>
      </c>
      <c r="BQ975" s="12">
        <f t="shared" si="311"/>
        <v>0</v>
      </c>
      <c r="BR975" s="12">
        <f t="shared" si="312"/>
        <v>0</v>
      </c>
      <c r="BS975" s="12">
        <f t="shared" si="313"/>
        <v>1</v>
      </c>
      <c r="BT975" s="12"/>
      <c r="CA975" s="108"/>
    </row>
    <row r="976" spans="1:79" x14ac:dyDescent="0.35">
      <c r="A976" s="102">
        <v>44224</v>
      </c>
      <c r="B976" s="11" t="s">
        <v>26</v>
      </c>
      <c r="C976" s="7" t="s">
        <v>382</v>
      </c>
      <c r="D976" s="7" t="s">
        <v>484</v>
      </c>
      <c r="E976" s="7">
        <v>232104</v>
      </c>
      <c r="F976" s="7" t="s">
        <v>426</v>
      </c>
      <c r="G976" s="7">
        <v>232106</v>
      </c>
      <c r="H976" s="7">
        <v>1</v>
      </c>
      <c r="I976" s="7" t="str">
        <f t="shared" si="314"/>
        <v>Matches old PSSE info</v>
      </c>
      <c r="J976" s="7"/>
      <c r="K976" s="11"/>
      <c r="L976" s="7">
        <v>273</v>
      </c>
      <c r="M976" s="7">
        <v>348</v>
      </c>
      <c r="N976" s="7">
        <v>400</v>
      </c>
      <c r="O976" s="7">
        <v>315</v>
      </c>
      <c r="P976" s="7">
        <v>392</v>
      </c>
      <c r="Q976" s="7">
        <v>451</v>
      </c>
      <c r="R976" s="1"/>
      <c r="S976" s="7">
        <v>273</v>
      </c>
      <c r="T976" s="7">
        <v>348</v>
      </c>
      <c r="U976" s="5">
        <v>375</v>
      </c>
      <c r="V976" s="7">
        <v>315</v>
      </c>
      <c r="W976" s="7">
        <v>392</v>
      </c>
      <c r="X976" s="52">
        <v>424</v>
      </c>
      <c r="Y976" s="56">
        <f t="shared" si="315"/>
        <v>0</v>
      </c>
      <c r="Z976" s="7">
        <f t="shared" si="316"/>
        <v>0</v>
      </c>
      <c r="AA976" s="7">
        <f t="shared" si="317"/>
        <v>-25</v>
      </c>
      <c r="AB976" s="7">
        <f t="shared" si="318"/>
        <v>0</v>
      </c>
      <c r="AC976" s="7">
        <f t="shared" si="319"/>
        <v>0</v>
      </c>
      <c r="AD976" s="7">
        <f t="shared" si="320"/>
        <v>-27</v>
      </c>
      <c r="AI976" s="86" t="b">
        <f t="shared" si="321"/>
        <v>1</v>
      </c>
      <c r="AJ976" s="86" t="b">
        <f t="shared" si="322"/>
        <v>1</v>
      </c>
      <c r="AK976" s="86" t="b">
        <f t="shared" si="323"/>
        <v>0</v>
      </c>
      <c r="AM976" s="12" t="str">
        <f t="shared" si="286"/>
        <v>no change</v>
      </c>
      <c r="AN976" s="12" t="str">
        <f t="shared" si="287"/>
        <v>blank</v>
      </c>
      <c r="AO976" s="12" t="str">
        <f t="shared" si="288"/>
        <v>no change</v>
      </c>
      <c r="AP976" s="12" t="str">
        <f t="shared" si="289"/>
        <v>blank</v>
      </c>
      <c r="AQ976" s="12" t="str">
        <f t="shared" si="290"/>
        <v>increase or decrease</v>
      </c>
      <c r="AR976" s="12" t="str">
        <f t="shared" si="291"/>
        <v>decrease</v>
      </c>
      <c r="AS976" s="12" t="str">
        <f t="shared" si="292"/>
        <v>no change</v>
      </c>
      <c r="AT976" s="12" t="str">
        <f t="shared" si="293"/>
        <v>blank</v>
      </c>
      <c r="AU976" s="12" t="str">
        <f t="shared" si="294"/>
        <v>no change</v>
      </c>
      <c r="AV976" s="12" t="str">
        <f t="shared" si="295"/>
        <v>blank</v>
      </c>
      <c r="AW976" s="12" t="str">
        <f t="shared" si="296"/>
        <v>increase or decrease</v>
      </c>
      <c r="AX976" s="12" t="str">
        <f t="shared" si="297"/>
        <v>decrease</v>
      </c>
      <c r="AY976" s="103"/>
      <c r="AZ976" s="103" t="str">
        <f t="shared" si="298"/>
        <v xml:space="preserve"> </v>
      </c>
      <c r="BA976" s="103" t="str">
        <f t="shared" si="299"/>
        <v xml:space="preserve"> </v>
      </c>
      <c r="BB976" s="103" t="str">
        <f t="shared" si="300"/>
        <v>decrease</v>
      </c>
      <c r="BC976" s="12" t="str">
        <f t="shared" si="301"/>
        <v xml:space="preserve"> </v>
      </c>
      <c r="BD976" s="12" t="str">
        <f t="shared" si="302"/>
        <v>decrease</v>
      </c>
      <c r="BE976" s="12" t="str">
        <f t="shared" si="303"/>
        <v xml:space="preserve"> </v>
      </c>
      <c r="BH976" s="110">
        <f t="shared" si="304"/>
        <v>0</v>
      </c>
      <c r="BI976" s="110">
        <f t="shared" si="305"/>
        <v>0</v>
      </c>
      <c r="BJ976" s="110">
        <f t="shared" si="306"/>
        <v>-6.25E-2</v>
      </c>
      <c r="BK976" s="110">
        <f t="shared" si="307"/>
        <v>0</v>
      </c>
      <c r="BL976" s="110">
        <f t="shared" si="308"/>
        <v>0</v>
      </c>
      <c r="BM976" s="110">
        <f t="shared" si="309"/>
        <v>-5.9866962305986697E-2</v>
      </c>
      <c r="BN976" s="103"/>
      <c r="BO976" s="130">
        <f t="shared" si="310"/>
        <v>-6.25E-2</v>
      </c>
      <c r="BP976" s="130" cm="1">
        <f t="array" ref="BP976">MIN(IF(BH976:BM976&lt;0, BH976:BM976))</f>
        <v>-6.25E-2</v>
      </c>
      <c r="BQ976" s="12">
        <f t="shared" si="311"/>
        <v>0</v>
      </c>
      <c r="BR976" s="12">
        <f t="shared" si="312"/>
        <v>0</v>
      </c>
      <c r="BS976" s="12">
        <f t="shared" si="313"/>
        <v>1</v>
      </c>
      <c r="BT976" s="12"/>
      <c r="CA976" s="108"/>
    </row>
    <row r="977" spans="1:79" x14ac:dyDescent="0.35">
      <c r="A977" s="101">
        <v>44200</v>
      </c>
      <c r="B977" s="11" t="s">
        <v>26</v>
      </c>
      <c r="C977" s="7" t="s">
        <v>230</v>
      </c>
      <c r="D977" s="7" t="s">
        <v>189</v>
      </c>
      <c r="E977" s="7">
        <v>231124</v>
      </c>
      <c r="F977" s="7" t="s">
        <v>32</v>
      </c>
      <c r="G977" s="7">
        <v>231123</v>
      </c>
      <c r="H977" s="7">
        <v>1</v>
      </c>
      <c r="I977" s="7" t="str">
        <f t="shared" si="314"/>
        <v>Matches old PSSE info</v>
      </c>
      <c r="J977" s="7"/>
      <c r="K977" s="11"/>
      <c r="L977" s="7">
        <v>390</v>
      </c>
      <c r="M977" s="7">
        <v>482</v>
      </c>
      <c r="N977" s="7">
        <v>555</v>
      </c>
      <c r="O977" s="7">
        <v>449</v>
      </c>
      <c r="P977" s="7">
        <v>543</v>
      </c>
      <c r="Q977" s="7">
        <v>602</v>
      </c>
      <c r="R977" s="1"/>
      <c r="S977" s="5">
        <v>280</v>
      </c>
      <c r="T977" s="5">
        <v>348</v>
      </c>
      <c r="U977" s="5">
        <v>400</v>
      </c>
      <c r="V977" s="5">
        <v>318</v>
      </c>
      <c r="W977" s="5">
        <v>389</v>
      </c>
      <c r="X977" s="52">
        <v>447</v>
      </c>
      <c r="Y977" s="56">
        <f t="shared" si="315"/>
        <v>-110</v>
      </c>
      <c r="Z977" s="7">
        <f t="shared" si="316"/>
        <v>-134</v>
      </c>
      <c r="AA977" s="7">
        <f t="shared" si="317"/>
        <v>-155</v>
      </c>
      <c r="AB977" s="7">
        <f t="shared" si="318"/>
        <v>-131</v>
      </c>
      <c r="AC977" s="7">
        <f t="shared" si="319"/>
        <v>-154</v>
      </c>
      <c r="AD977" s="7">
        <f t="shared" si="320"/>
        <v>-155</v>
      </c>
      <c r="AI977" s="86" t="b">
        <f t="shared" si="321"/>
        <v>1</v>
      </c>
      <c r="AJ977" s="86" t="b">
        <f t="shared" si="322"/>
        <v>1</v>
      </c>
      <c r="AK977" s="86" t="b">
        <f t="shared" si="323"/>
        <v>0</v>
      </c>
      <c r="AM977" s="12" t="str">
        <f t="shared" si="286"/>
        <v>increase or decrease</v>
      </c>
      <c r="AN977" s="12" t="str">
        <f t="shared" si="287"/>
        <v>decrease</v>
      </c>
      <c r="AO977" s="12" t="str">
        <f t="shared" si="288"/>
        <v>increase or decrease</v>
      </c>
      <c r="AP977" s="12" t="str">
        <f t="shared" si="289"/>
        <v>decrease</v>
      </c>
      <c r="AQ977" s="12" t="str">
        <f t="shared" si="290"/>
        <v>increase or decrease</v>
      </c>
      <c r="AR977" s="12" t="str">
        <f t="shared" si="291"/>
        <v>decrease</v>
      </c>
      <c r="AS977" s="12" t="str">
        <f t="shared" si="292"/>
        <v>increase or decrease</v>
      </c>
      <c r="AT977" s="12" t="str">
        <f t="shared" si="293"/>
        <v>decrease</v>
      </c>
      <c r="AU977" s="12" t="str">
        <f t="shared" si="294"/>
        <v>increase or decrease</v>
      </c>
      <c r="AV977" s="12" t="str">
        <f t="shared" si="295"/>
        <v>decrease</v>
      </c>
      <c r="AW977" s="12" t="str">
        <f t="shared" si="296"/>
        <v>increase or decrease</v>
      </c>
      <c r="AX977" s="12" t="str">
        <f t="shared" si="297"/>
        <v>decrease</v>
      </c>
      <c r="AY977" s="103"/>
      <c r="AZ977" s="103" t="str">
        <f t="shared" si="298"/>
        <v xml:space="preserve"> </v>
      </c>
      <c r="BA977" s="103" t="str">
        <f t="shared" si="299"/>
        <v xml:space="preserve"> </v>
      </c>
      <c r="BB977" s="103" t="str">
        <f t="shared" si="300"/>
        <v>decrease</v>
      </c>
      <c r="BC977" s="12" t="str">
        <f t="shared" si="301"/>
        <v xml:space="preserve"> </v>
      </c>
      <c r="BD977" s="12" t="str">
        <f t="shared" si="302"/>
        <v>decrease</v>
      </c>
      <c r="BE977" s="12" t="str">
        <f t="shared" si="303"/>
        <v xml:space="preserve"> </v>
      </c>
      <c r="BH977" s="110">
        <f t="shared" si="304"/>
        <v>-0.28205128205128205</v>
      </c>
      <c r="BI977" s="110">
        <f t="shared" si="305"/>
        <v>-0.27800829875518673</v>
      </c>
      <c r="BJ977" s="110">
        <f t="shared" si="306"/>
        <v>-0.27927927927927926</v>
      </c>
      <c r="BK977" s="110">
        <f t="shared" si="307"/>
        <v>-0.29175946547884185</v>
      </c>
      <c r="BL977" s="110">
        <f t="shared" si="308"/>
        <v>-0.28360957642725598</v>
      </c>
      <c r="BM977" s="110">
        <f t="shared" si="309"/>
        <v>-0.25747508305647843</v>
      </c>
      <c r="BN977" s="103"/>
      <c r="BO977" s="130">
        <f t="shared" si="310"/>
        <v>-0.29175946547884185</v>
      </c>
      <c r="BP977" s="130" cm="1">
        <f t="array" ref="BP977">MIN(IF(BH977:BM977&lt;0, BH977:BM977))</f>
        <v>-0.29175946547884185</v>
      </c>
      <c r="BQ977" s="12">
        <f t="shared" si="311"/>
        <v>1</v>
      </c>
      <c r="BR977" s="12">
        <f t="shared" si="312"/>
        <v>0</v>
      </c>
      <c r="BS977" s="12">
        <f t="shared" si="313"/>
        <v>0</v>
      </c>
      <c r="BT977" s="12"/>
      <c r="CA977" s="108"/>
    </row>
    <row r="978" spans="1:79" x14ac:dyDescent="0.35">
      <c r="A978" s="101">
        <v>44200</v>
      </c>
      <c r="B978" s="11" t="s">
        <v>26</v>
      </c>
      <c r="C978" s="7" t="s">
        <v>231</v>
      </c>
      <c r="D978" s="7" t="s">
        <v>158</v>
      </c>
      <c r="E978" s="7">
        <v>231118</v>
      </c>
      <c r="F978" s="7" t="s">
        <v>289</v>
      </c>
      <c r="G978" s="7">
        <v>231814</v>
      </c>
      <c r="H978" s="7">
        <v>1</v>
      </c>
      <c r="I978" s="7" t="str">
        <f t="shared" si="314"/>
        <v>Matches old PSSE info</v>
      </c>
      <c r="J978" s="7"/>
      <c r="K978" s="11"/>
      <c r="L978" s="7">
        <v>275</v>
      </c>
      <c r="M978" s="7">
        <v>350</v>
      </c>
      <c r="N978" s="7">
        <v>403</v>
      </c>
      <c r="O978" s="7">
        <v>317</v>
      </c>
      <c r="P978" s="7">
        <v>394</v>
      </c>
      <c r="Q978" s="7">
        <v>453</v>
      </c>
      <c r="R978" s="1"/>
      <c r="S978" s="5">
        <v>272</v>
      </c>
      <c r="T978" s="5">
        <v>347</v>
      </c>
      <c r="U978" s="5">
        <v>373</v>
      </c>
      <c r="V978" s="5">
        <v>314</v>
      </c>
      <c r="W978" s="5">
        <v>389</v>
      </c>
      <c r="X978" s="52">
        <v>422</v>
      </c>
      <c r="Y978" s="56">
        <f t="shared" si="315"/>
        <v>-3</v>
      </c>
      <c r="Z978" s="7">
        <f t="shared" si="316"/>
        <v>-3</v>
      </c>
      <c r="AA978" s="7">
        <f t="shared" si="317"/>
        <v>-30</v>
      </c>
      <c r="AB978" s="7">
        <f t="shared" si="318"/>
        <v>-3</v>
      </c>
      <c r="AC978" s="7">
        <f t="shared" si="319"/>
        <v>-5</v>
      </c>
      <c r="AD978" s="7">
        <f t="shared" si="320"/>
        <v>-31</v>
      </c>
      <c r="AI978" s="86" t="b">
        <f t="shared" si="321"/>
        <v>1</v>
      </c>
      <c r="AJ978" s="86" t="b">
        <f t="shared" si="322"/>
        <v>1</v>
      </c>
      <c r="AK978" s="86" t="b">
        <f t="shared" si="323"/>
        <v>0</v>
      </c>
      <c r="AM978" s="12" t="str">
        <f t="shared" si="286"/>
        <v>increase or decrease</v>
      </c>
      <c r="AN978" s="12" t="str">
        <f t="shared" si="287"/>
        <v>decrease</v>
      </c>
      <c r="AO978" s="12" t="str">
        <f t="shared" si="288"/>
        <v>increase or decrease</v>
      </c>
      <c r="AP978" s="12" t="str">
        <f t="shared" si="289"/>
        <v>decrease</v>
      </c>
      <c r="AQ978" s="12" t="str">
        <f t="shared" si="290"/>
        <v>increase or decrease</v>
      </c>
      <c r="AR978" s="12" t="str">
        <f t="shared" si="291"/>
        <v>decrease</v>
      </c>
      <c r="AS978" s="12" t="str">
        <f t="shared" si="292"/>
        <v>increase or decrease</v>
      </c>
      <c r="AT978" s="12" t="str">
        <f t="shared" si="293"/>
        <v>decrease</v>
      </c>
      <c r="AU978" s="12" t="str">
        <f t="shared" si="294"/>
        <v>increase or decrease</v>
      </c>
      <c r="AV978" s="12" t="str">
        <f t="shared" si="295"/>
        <v>decrease</v>
      </c>
      <c r="AW978" s="12" t="str">
        <f t="shared" si="296"/>
        <v>increase or decrease</v>
      </c>
      <c r="AX978" s="12" t="str">
        <f t="shared" si="297"/>
        <v>decrease</v>
      </c>
      <c r="AY978" s="103"/>
      <c r="AZ978" s="103" t="str">
        <f t="shared" si="298"/>
        <v xml:space="preserve"> </v>
      </c>
      <c r="BA978" s="103" t="str">
        <f t="shared" si="299"/>
        <v xml:space="preserve"> </v>
      </c>
      <c r="BB978" s="103" t="str">
        <f t="shared" si="300"/>
        <v>decrease</v>
      </c>
      <c r="BC978" s="12" t="str">
        <f t="shared" si="301"/>
        <v xml:space="preserve"> </v>
      </c>
      <c r="BD978" s="12" t="str">
        <f t="shared" si="302"/>
        <v>decrease</v>
      </c>
      <c r="BE978" s="12" t="str">
        <f t="shared" si="303"/>
        <v xml:space="preserve"> </v>
      </c>
      <c r="BH978" s="110">
        <f t="shared" si="304"/>
        <v>-1.090909090909091E-2</v>
      </c>
      <c r="BI978" s="110">
        <f t="shared" si="305"/>
        <v>-8.5714285714285719E-3</v>
      </c>
      <c r="BJ978" s="110">
        <f t="shared" si="306"/>
        <v>-7.4441687344913146E-2</v>
      </c>
      <c r="BK978" s="110">
        <f t="shared" si="307"/>
        <v>-9.4637223974763408E-3</v>
      </c>
      <c r="BL978" s="110">
        <f t="shared" si="308"/>
        <v>-1.2690355329949238E-2</v>
      </c>
      <c r="BM978" s="110">
        <f t="shared" si="309"/>
        <v>-6.8432671081677707E-2</v>
      </c>
      <c r="BN978" s="103"/>
      <c r="BO978" s="130">
        <f t="shared" si="310"/>
        <v>-7.4441687344913146E-2</v>
      </c>
      <c r="BP978" s="130" cm="1">
        <f t="array" ref="BP978">MIN(IF(BH978:BM978&lt;0, BH978:BM978))</f>
        <v>-7.4441687344913146E-2</v>
      </c>
      <c r="BQ978" s="12">
        <f t="shared" si="311"/>
        <v>0</v>
      </c>
      <c r="BR978" s="12">
        <f t="shared" si="312"/>
        <v>0</v>
      </c>
      <c r="BS978" s="12">
        <f t="shared" si="313"/>
        <v>1</v>
      </c>
      <c r="BT978" s="12"/>
      <c r="CA978" s="108"/>
    </row>
    <row r="979" spans="1:79" x14ac:dyDescent="0.35">
      <c r="A979" s="101">
        <v>44200</v>
      </c>
      <c r="B979" s="11" t="s">
        <v>26</v>
      </c>
      <c r="C979" s="7" t="s">
        <v>232</v>
      </c>
      <c r="D979" s="7" t="s">
        <v>289</v>
      </c>
      <c r="E979" s="7">
        <v>231814</v>
      </c>
      <c r="F979" s="7" t="s">
        <v>290</v>
      </c>
      <c r="G979" s="7">
        <v>231121</v>
      </c>
      <c r="H979" s="7">
        <v>1</v>
      </c>
      <c r="I979" s="7" t="str">
        <f t="shared" si="314"/>
        <v>Matches old PSSE info</v>
      </c>
      <c r="J979" s="7"/>
      <c r="K979" s="11"/>
      <c r="L979" s="7">
        <v>275</v>
      </c>
      <c r="M979" s="7">
        <v>350</v>
      </c>
      <c r="N979" s="7">
        <v>403</v>
      </c>
      <c r="O979" s="7">
        <v>317</v>
      </c>
      <c r="P979" s="7">
        <v>394</v>
      </c>
      <c r="Q979" s="7">
        <v>453</v>
      </c>
      <c r="R979" s="1"/>
      <c r="S979" s="5">
        <v>272</v>
      </c>
      <c r="T979" s="5">
        <v>347</v>
      </c>
      <c r="U979" s="5">
        <v>373</v>
      </c>
      <c r="V979" s="5">
        <v>314</v>
      </c>
      <c r="W979" s="5">
        <v>389</v>
      </c>
      <c r="X979" s="52">
        <v>422</v>
      </c>
      <c r="Y979" s="56">
        <f t="shared" si="315"/>
        <v>-3</v>
      </c>
      <c r="Z979" s="7">
        <f t="shared" si="316"/>
        <v>-3</v>
      </c>
      <c r="AA979" s="7">
        <f t="shared" si="317"/>
        <v>-30</v>
      </c>
      <c r="AB979" s="7">
        <f t="shared" si="318"/>
        <v>-3</v>
      </c>
      <c r="AC979" s="7">
        <f t="shared" si="319"/>
        <v>-5</v>
      </c>
      <c r="AD979" s="7">
        <f t="shared" si="320"/>
        <v>-31</v>
      </c>
      <c r="AI979" s="86" t="b">
        <f t="shared" si="321"/>
        <v>1</v>
      </c>
      <c r="AJ979" s="86" t="b">
        <f t="shared" si="322"/>
        <v>1</v>
      </c>
      <c r="AK979" s="86" t="b">
        <f t="shared" si="323"/>
        <v>0</v>
      </c>
      <c r="AM979" s="12" t="str">
        <f t="shared" si="286"/>
        <v>increase or decrease</v>
      </c>
      <c r="AN979" s="12" t="str">
        <f t="shared" si="287"/>
        <v>decrease</v>
      </c>
      <c r="AO979" s="12" t="str">
        <f t="shared" si="288"/>
        <v>increase or decrease</v>
      </c>
      <c r="AP979" s="12" t="str">
        <f t="shared" si="289"/>
        <v>decrease</v>
      </c>
      <c r="AQ979" s="12" t="str">
        <f t="shared" si="290"/>
        <v>increase or decrease</v>
      </c>
      <c r="AR979" s="12" t="str">
        <f t="shared" si="291"/>
        <v>decrease</v>
      </c>
      <c r="AS979" s="12" t="str">
        <f t="shared" si="292"/>
        <v>increase or decrease</v>
      </c>
      <c r="AT979" s="12" t="str">
        <f t="shared" si="293"/>
        <v>decrease</v>
      </c>
      <c r="AU979" s="12" t="str">
        <f t="shared" si="294"/>
        <v>increase or decrease</v>
      </c>
      <c r="AV979" s="12" t="str">
        <f t="shared" si="295"/>
        <v>decrease</v>
      </c>
      <c r="AW979" s="12" t="str">
        <f t="shared" si="296"/>
        <v>increase or decrease</v>
      </c>
      <c r="AX979" s="12" t="str">
        <f t="shared" si="297"/>
        <v>decrease</v>
      </c>
      <c r="AY979" s="103"/>
      <c r="AZ979" s="103" t="str">
        <f t="shared" si="298"/>
        <v xml:space="preserve"> </v>
      </c>
      <c r="BA979" s="103" t="str">
        <f t="shared" si="299"/>
        <v xml:space="preserve"> </v>
      </c>
      <c r="BB979" s="103" t="str">
        <f t="shared" si="300"/>
        <v>decrease</v>
      </c>
      <c r="BC979" s="12" t="str">
        <f t="shared" si="301"/>
        <v xml:space="preserve"> </v>
      </c>
      <c r="BD979" s="12" t="str">
        <f t="shared" si="302"/>
        <v>decrease</v>
      </c>
      <c r="BE979" s="12" t="str">
        <f t="shared" si="303"/>
        <v xml:space="preserve"> </v>
      </c>
      <c r="BH979" s="110">
        <f t="shared" si="304"/>
        <v>-1.090909090909091E-2</v>
      </c>
      <c r="BI979" s="110">
        <f t="shared" si="305"/>
        <v>-8.5714285714285719E-3</v>
      </c>
      <c r="BJ979" s="110">
        <f t="shared" si="306"/>
        <v>-7.4441687344913146E-2</v>
      </c>
      <c r="BK979" s="110">
        <f t="shared" si="307"/>
        <v>-9.4637223974763408E-3</v>
      </c>
      <c r="BL979" s="110">
        <f t="shared" si="308"/>
        <v>-1.2690355329949238E-2</v>
      </c>
      <c r="BM979" s="110">
        <f t="shared" si="309"/>
        <v>-6.8432671081677707E-2</v>
      </c>
      <c r="BN979" s="103"/>
      <c r="BO979" s="130">
        <f t="shared" si="310"/>
        <v>-7.4441687344913146E-2</v>
      </c>
      <c r="BP979" s="130" cm="1">
        <f t="array" ref="BP979">MIN(IF(BH979:BM979&lt;0, BH979:BM979))</f>
        <v>-7.4441687344913146E-2</v>
      </c>
      <c r="BQ979" s="12">
        <f t="shared" si="311"/>
        <v>0</v>
      </c>
      <c r="BR979" s="12">
        <f t="shared" si="312"/>
        <v>0</v>
      </c>
      <c r="BS979" s="12">
        <f t="shared" si="313"/>
        <v>1</v>
      </c>
      <c r="BT979" s="12"/>
      <c r="CA979" s="108"/>
    </row>
    <row r="980" spans="1:79" x14ac:dyDescent="0.35">
      <c r="A980" s="101">
        <v>44200</v>
      </c>
      <c r="B980" s="11" t="s">
        <v>26</v>
      </c>
      <c r="C980" s="7" t="s">
        <v>233</v>
      </c>
      <c r="D980" s="7" t="s">
        <v>290</v>
      </c>
      <c r="E980" s="7">
        <v>231121</v>
      </c>
      <c r="F980" s="7" t="s">
        <v>191</v>
      </c>
      <c r="G980" s="7">
        <v>231127</v>
      </c>
      <c r="H980" s="7">
        <v>1</v>
      </c>
      <c r="I980" s="7" t="str">
        <f t="shared" si="314"/>
        <v>Matches old PSSE info</v>
      </c>
      <c r="J980" s="7"/>
      <c r="K980" s="11"/>
      <c r="L980" s="7">
        <v>273</v>
      </c>
      <c r="M980" s="7">
        <v>348</v>
      </c>
      <c r="N980" s="7">
        <v>375</v>
      </c>
      <c r="O980" s="7">
        <v>315</v>
      </c>
      <c r="P980" s="7">
        <v>389</v>
      </c>
      <c r="Q980" s="7">
        <v>424</v>
      </c>
      <c r="R980" s="1"/>
      <c r="S980" s="7">
        <v>273</v>
      </c>
      <c r="T980" s="7">
        <v>348</v>
      </c>
      <c r="U980" s="7">
        <v>375</v>
      </c>
      <c r="V980" s="7">
        <v>315</v>
      </c>
      <c r="W980" s="7">
        <v>389</v>
      </c>
      <c r="X980" s="49">
        <v>424</v>
      </c>
      <c r="Y980" s="56">
        <f t="shared" si="315"/>
        <v>0</v>
      </c>
      <c r="Z980" s="7">
        <f t="shared" si="316"/>
        <v>0</v>
      </c>
      <c r="AA980" s="7">
        <f t="shared" si="317"/>
        <v>0</v>
      </c>
      <c r="AB980" s="7">
        <f t="shared" si="318"/>
        <v>0</v>
      </c>
      <c r="AC980" s="7">
        <f t="shared" si="319"/>
        <v>0</v>
      </c>
      <c r="AD980" s="7">
        <f t="shared" si="320"/>
        <v>0</v>
      </c>
      <c r="AI980" s="86" t="b">
        <f t="shared" si="321"/>
        <v>1</v>
      </c>
      <c r="AJ980" s="86" t="b">
        <f t="shared" si="322"/>
        <v>1</v>
      </c>
      <c r="AK980" s="86" t="b">
        <f t="shared" si="323"/>
        <v>0</v>
      </c>
      <c r="AM980" s="12" t="str">
        <f t="shared" si="286"/>
        <v>no change</v>
      </c>
      <c r="AN980" s="12" t="str">
        <f t="shared" si="287"/>
        <v>blank</v>
      </c>
      <c r="AO980" s="12" t="str">
        <f t="shared" si="288"/>
        <v>no change</v>
      </c>
      <c r="AP980" s="12" t="str">
        <f t="shared" si="289"/>
        <v>blank</v>
      </c>
      <c r="AQ980" s="12" t="str">
        <f t="shared" si="290"/>
        <v>no change</v>
      </c>
      <c r="AR980" s="12" t="str">
        <f t="shared" si="291"/>
        <v>blank</v>
      </c>
      <c r="AS980" s="12" t="str">
        <f t="shared" si="292"/>
        <v>no change</v>
      </c>
      <c r="AT980" s="12" t="str">
        <f t="shared" si="293"/>
        <v>blank</v>
      </c>
      <c r="AU980" s="12" t="str">
        <f t="shared" si="294"/>
        <v>no change</v>
      </c>
      <c r="AV980" s="12" t="str">
        <f t="shared" si="295"/>
        <v>blank</v>
      </c>
      <c r="AW980" s="12" t="str">
        <f t="shared" si="296"/>
        <v>no change</v>
      </c>
      <c r="AX980" s="12" t="str">
        <f t="shared" si="297"/>
        <v>blank</v>
      </c>
      <c r="AY980" s="103"/>
      <c r="AZ980" s="103" t="str">
        <f t="shared" si="298"/>
        <v>no change</v>
      </c>
      <c r="BA980" s="103" t="str">
        <f t="shared" si="299"/>
        <v xml:space="preserve"> </v>
      </c>
      <c r="BB980" s="103" t="str">
        <f t="shared" si="300"/>
        <v xml:space="preserve"> </v>
      </c>
      <c r="BC980" s="12" t="str">
        <f t="shared" si="301"/>
        <v xml:space="preserve"> </v>
      </c>
      <c r="BD980" s="12" t="str">
        <f t="shared" si="302"/>
        <v xml:space="preserve"> </v>
      </c>
      <c r="BE980" s="12" t="str">
        <f t="shared" si="303"/>
        <v xml:space="preserve"> </v>
      </c>
      <c r="BH980" s="110">
        <f t="shared" si="304"/>
        <v>0</v>
      </c>
      <c r="BI980" s="110">
        <f t="shared" si="305"/>
        <v>0</v>
      </c>
      <c r="BJ980" s="110">
        <f t="shared" si="306"/>
        <v>0</v>
      </c>
      <c r="BK980" s="110">
        <f t="shared" si="307"/>
        <v>0</v>
      </c>
      <c r="BL980" s="110">
        <f t="shared" si="308"/>
        <v>0</v>
      </c>
      <c r="BM980" s="110">
        <f t="shared" si="309"/>
        <v>0</v>
      </c>
      <c r="BN980" s="103"/>
      <c r="BO980" s="130">
        <f t="shared" si="310"/>
        <v>0</v>
      </c>
      <c r="BP980" s="130" cm="1">
        <f t="array" ref="BP980">MIN(IF(BH980:BM980&lt;0, BH980:BM980))</f>
        <v>0</v>
      </c>
      <c r="BQ980" s="12">
        <f t="shared" si="311"/>
        <v>0</v>
      </c>
      <c r="BR980" s="12">
        <f t="shared" si="312"/>
        <v>0</v>
      </c>
      <c r="BS980" s="12">
        <f t="shared" si="313"/>
        <v>0</v>
      </c>
      <c r="BT980" s="12"/>
      <c r="CA980" s="108"/>
    </row>
    <row r="981" spans="1:79" x14ac:dyDescent="0.35">
      <c r="A981" s="101">
        <v>44200</v>
      </c>
      <c r="B981" s="11" t="s">
        <v>26</v>
      </c>
      <c r="C981" s="7" t="s">
        <v>234</v>
      </c>
      <c r="D981" s="7" t="s">
        <v>194</v>
      </c>
      <c r="E981" s="7">
        <v>231112</v>
      </c>
      <c r="F981" s="7" t="s">
        <v>158</v>
      </c>
      <c r="G981" s="7">
        <v>231118</v>
      </c>
      <c r="H981" s="7">
        <v>1</v>
      </c>
      <c r="I981" s="7" t="str">
        <f t="shared" si="314"/>
        <v>Matches old PSSE info</v>
      </c>
      <c r="J981" s="7"/>
      <c r="K981" s="11"/>
      <c r="L981" s="7">
        <v>273</v>
      </c>
      <c r="M981" s="7">
        <v>346</v>
      </c>
      <c r="N981" s="7">
        <v>398</v>
      </c>
      <c r="O981" s="7">
        <v>314</v>
      </c>
      <c r="P981" s="7">
        <v>390</v>
      </c>
      <c r="Q981" s="7">
        <v>449</v>
      </c>
      <c r="R981" s="1"/>
      <c r="S981" s="7">
        <v>273</v>
      </c>
      <c r="T981" s="96">
        <v>347</v>
      </c>
      <c r="U981" s="5">
        <v>377</v>
      </c>
      <c r="V981" s="5">
        <v>312</v>
      </c>
      <c r="W981" s="5">
        <v>389</v>
      </c>
      <c r="X981" s="52">
        <v>427</v>
      </c>
      <c r="Y981" s="56">
        <f t="shared" si="315"/>
        <v>0</v>
      </c>
      <c r="Z981" s="7">
        <f t="shared" si="316"/>
        <v>1</v>
      </c>
      <c r="AA981" s="7">
        <f t="shared" si="317"/>
        <v>-21</v>
      </c>
      <c r="AB981" s="7">
        <f t="shared" si="318"/>
        <v>-2</v>
      </c>
      <c r="AC981" s="7">
        <f t="shared" si="319"/>
        <v>-1</v>
      </c>
      <c r="AD981" s="7">
        <f t="shared" si="320"/>
        <v>-22</v>
      </c>
      <c r="AI981" s="86" t="b">
        <f t="shared" si="321"/>
        <v>1</v>
      </c>
      <c r="AJ981" s="86" t="b">
        <f t="shared" si="322"/>
        <v>1</v>
      </c>
      <c r="AK981" s="86" t="b">
        <f t="shared" si="323"/>
        <v>0</v>
      </c>
      <c r="AM981" s="12" t="str">
        <f t="shared" si="286"/>
        <v>no change</v>
      </c>
      <c r="AN981" s="12" t="str">
        <f t="shared" si="287"/>
        <v>blank</v>
      </c>
      <c r="AO981" s="12" t="str">
        <f t="shared" si="288"/>
        <v>increase or decrease</v>
      </c>
      <c r="AP981" s="12" t="str">
        <f t="shared" si="289"/>
        <v>increase</v>
      </c>
      <c r="AQ981" s="12" t="str">
        <f t="shared" si="290"/>
        <v>increase or decrease</v>
      </c>
      <c r="AR981" s="12" t="str">
        <f t="shared" si="291"/>
        <v>decrease</v>
      </c>
      <c r="AS981" s="12" t="str">
        <f t="shared" si="292"/>
        <v>increase or decrease</v>
      </c>
      <c r="AT981" s="12" t="str">
        <f t="shared" si="293"/>
        <v>decrease</v>
      </c>
      <c r="AU981" s="12" t="str">
        <f t="shared" si="294"/>
        <v>increase or decrease</v>
      </c>
      <c r="AV981" s="12" t="str">
        <f t="shared" si="295"/>
        <v>decrease</v>
      </c>
      <c r="AW981" s="12" t="str">
        <f t="shared" si="296"/>
        <v>increase or decrease</v>
      </c>
      <c r="AX981" s="12" t="str">
        <f t="shared" si="297"/>
        <v>decrease</v>
      </c>
      <c r="AY981" s="103"/>
      <c r="AZ981" s="103" t="str">
        <f t="shared" si="298"/>
        <v xml:space="preserve"> </v>
      </c>
      <c r="BA981" s="103" t="str">
        <f t="shared" si="299"/>
        <v>increase</v>
      </c>
      <c r="BB981" s="103" t="str">
        <f t="shared" si="300"/>
        <v>decrease</v>
      </c>
      <c r="BC981" s="12" t="str">
        <f t="shared" si="301"/>
        <v xml:space="preserve"> </v>
      </c>
      <c r="BD981" s="12" t="str">
        <f t="shared" si="302"/>
        <v xml:space="preserve"> </v>
      </c>
      <c r="BE981" s="12" t="str">
        <f t="shared" si="303"/>
        <v>both</v>
      </c>
      <c r="BH981" s="110">
        <f t="shared" si="304"/>
        <v>0</v>
      </c>
      <c r="BI981" s="110">
        <f t="shared" si="305"/>
        <v>2.8901734104046241E-3</v>
      </c>
      <c r="BJ981" s="110">
        <f t="shared" si="306"/>
        <v>-5.2763819095477386E-2</v>
      </c>
      <c r="BK981" s="110">
        <f t="shared" si="307"/>
        <v>-6.369426751592357E-3</v>
      </c>
      <c r="BL981" s="110">
        <f t="shared" si="308"/>
        <v>-2.5641025641025641E-3</v>
      </c>
      <c r="BM981" s="110">
        <f t="shared" si="309"/>
        <v>-4.8997772828507792E-2</v>
      </c>
      <c r="BN981" s="103"/>
      <c r="BO981" s="130">
        <f t="shared" si="310"/>
        <v>-5.2763819095477386E-2</v>
      </c>
      <c r="BP981" s="130" cm="1">
        <f t="array" ref="BP981">MIN(IF(BH981:BM981&lt;0, BH981:BM981))</f>
        <v>-5.2763819095477386E-2</v>
      </c>
      <c r="BQ981" s="12">
        <f t="shared" si="311"/>
        <v>0</v>
      </c>
      <c r="BR981" s="12">
        <f t="shared" si="312"/>
        <v>0</v>
      </c>
      <c r="BS981" s="12">
        <f t="shared" si="313"/>
        <v>1</v>
      </c>
      <c r="BT981" s="12"/>
      <c r="CA981" s="108"/>
    </row>
    <row r="982" spans="1:79" x14ac:dyDescent="0.35">
      <c r="A982" s="101">
        <v>44200</v>
      </c>
      <c r="B982" s="11" t="s">
        <v>26</v>
      </c>
      <c r="C982" s="7" t="s">
        <v>235</v>
      </c>
      <c r="D982" s="7" t="s">
        <v>32</v>
      </c>
      <c r="E982" s="7">
        <v>231123</v>
      </c>
      <c r="F982" s="7" t="s">
        <v>196</v>
      </c>
      <c r="G982" s="7">
        <v>231125</v>
      </c>
      <c r="H982" s="7">
        <v>1</v>
      </c>
      <c r="I982" s="7" t="str">
        <f t="shared" si="314"/>
        <v>Matches old PSSE info</v>
      </c>
      <c r="J982" s="7"/>
      <c r="K982" s="11"/>
      <c r="L982" s="7">
        <v>275</v>
      </c>
      <c r="M982" s="7">
        <v>350</v>
      </c>
      <c r="N982" s="7">
        <v>403</v>
      </c>
      <c r="O982" s="7">
        <v>317</v>
      </c>
      <c r="P982" s="7">
        <v>394</v>
      </c>
      <c r="Q982" s="7">
        <v>453</v>
      </c>
      <c r="R982" s="1"/>
      <c r="S982" s="5">
        <v>272</v>
      </c>
      <c r="T982" s="5">
        <v>347</v>
      </c>
      <c r="U982" s="5">
        <v>373</v>
      </c>
      <c r="V982" s="5">
        <v>314</v>
      </c>
      <c r="W982" s="5">
        <v>389</v>
      </c>
      <c r="X982" s="52">
        <v>422</v>
      </c>
      <c r="Y982" s="56">
        <f t="shared" si="315"/>
        <v>-3</v>
      </c>
      <c r="Z982" s="7">
        <f t="shared" si="316"/>
        <v>-3</v>
      </c>
      <c r="AA982" s="7">
        <f t="shared" si="317"/>
        <v>-30</v>
      </c>
      <c r="AB982" s="7">
        <f t="shared" si="318"/>
        <v>-3</v>
      </c>
      <c r="AC982" s="7">
        <f t="shared" si="319"/>
        <v>-5</v>
      </c>
      <c r="AD982" s="7">
        <f t="shared" si="320"/>
        <v>-31</v>
      </c>
      <c r="AI982" s="86" t="b">
        <f t="shared" si="321"/>
        <v>1</v>
      </c>
      <c r="AJ982" s="86" t="b">
        <f t="shared" si="322"/>
        <v>1</v>
      </c>
      <c r="AK982" s="86" t="b">
        <f t="shared" si="323"/>
        <v>0</v>
      </c>
      <c r="AM982" s="12" t="str">
        <f t="shared" si="286"/>
        <v>increase or decrease</v>
      </c>
      <c r="AN982" s="12" t="str">
        <f t="shared" si="287"/>
        <v>decrease</v>
      </c>
      <c r="AO982" s="12" t="str">
        <f t="shared" si="288"/>
        <v>increase or decrease</v>
      </c>
      <c r="AP982" s="12" t="str">
        <f t="shared" si="289"/>
        <v>decrease</v>
      </c>
      <c r="AQ982" s="12" t="str">
        <f t="shared" si="290"/>
        <v>increase or decrease</v>
      </c>
      <c r="AR982" s="12" t="str">
        <f t="shared" si="291"/>
        <v>decrease</v>
      </c>
      <c r="AS982" s="12" t="str">
        <f t="shared" si="292"/>
        <v>increase or decrease</v>
      </c>
      <c r="AT982" s="12" t="str">
        <f t="shared" si="293"/>
        <v>decrease</v>
      </c>
      <c r="AU982" s="12" t="str">
        <f t="shared" si="294"/>
        <v>increase or decrease</v>
      </c>
      <c r="AV982" s="12" t="str">
        <f t="shared" si="295"/>
        <v>decrease</v>
      </c>
      <c r="AW982" s="12" t="str">
        <f t="shared" si="296"/>
        <v>increase or decrease</v>
      </c>
      <c r="AX982" s="12" t="str">
        <f t="shared" si="297"/>
        <v>decrease</v>
      </c>
      <c r="AY982" s="103"/>
      <c r="AZ982" s="103" t="str">
        <f t="shared" si="298"/>
        <v xml:space="preserve"> </v>
      </c>
      <c r="BA982" s="103" t="str">
        <f t="shared" si="299"/>
        <v xml:space="preserve"> </v>
      </c>
      <c r="BB982" s="103" t="str">
        <f t="shared" si="300"/>
        <v>decrease</v>
      </c>
      <c r="BC982" s="12" t="str">
        <f t="shared" si="301"/>
        <v xml:space="preserve"> </v>
      </c>
      <c r="BD982" s="12" t="str">
        <f t="shared" si="302"/>
        <v>decrease</v>
      </c>
      <c r="BE982" s="12" t="str">
        <f t="shared" si="303"/>
        <v xml:space="preserve"> </v>
      </c>
      <c r="BH982" s="110">
        <f t="shared" si="304"/>
        <v>-1.090909090909091E-2</v>
      </c>
      <c r="BI982" s="110">
        <f t="shared" si="305"/>
        <v>-8.5714285714285719E-3</v>
      </c>
      <c r="BJ982" s="110">
        <f t="shared" si="306"/>
        <v>-7.4441687344913146E-2</v>
      </c>
      <c r="BK982" s="110">
        <f t="shared" si="307"/>
        <v>-9.4637223974763408E-3</v>
      </c>
      <c r="BL982" s="110">
        <f t="shared" si="308"/>
        <v>-1.2690355329949238E-2</v>
      </c>
      <c r="BM982" s="110">
        <f t="shared" si="309"/>
        <v>-6.8432671081677707E-2</v>
      </c>
      <c r="BN982" s="103"/>
      <c r="BO982" s="130">
        <f t="shared" si="310"/>
        <v>-7.4441687344913146E-2</v>
      </c>
      <c r="BP982" s="130" cm="1">
        <f t="array" ref="BP982">MIN(IF(BH982:BM982&lt;0, BH982:BM982))</f>
        <v>-7.4441687344913146E-2</v>
      </c>
      <c r="BQ982" s="12">
        <f t="shared" si="311"/>
        <v>0</v>
      </c>
      <c r="BR982" s="12">
        <f t="shared" si="312"/>
        <v>0</v>
      </c>
      <c r="BS982" s="12">
        <f t="shared" si="313"/>
        <v>1</v>
      </c>
      <c r="BT982" s="12"/>
      <c r="CA982" s="108"/>
    </row>
    <row r="983" spans="1:79" x14ac:dyDescent="0.35">
      <c r="A983" s="101">
        <v>44200</v>
      </c>
      <c r="B983" s="11" t="s">
        <v>26</v>
      </c>
      <c r="C983" s="7" t="s">
        <v>236</v>
      </c>
      <c r="D983" s="7" t="s">
        <v>33</v>
      </c>
      <c r="E983" s="7">
        <v>231126</v>
      </c>
      <c r="F983" s="7" t="s">
        <v>291</v>
      </c>
      <c r="G983" s="7">
        <v>231128</v>
      </c>
      <c r="H983" s="7">
        <v>1</v>
      </c>
      <c r="I983" s="7" t="str">
        <f t="shared" si="314"/>
        <v>Matches old PSSE info</v>
      </c>
      <c r="J983" s="7"/>
      <c r="K983" s="11"/>
      <c r="L983" s="7">
        <v>273</v>
      </c>
      <c r="M983" s="7">
        <v>348</v>
      </c>
      <c r="N983" s="7">
        <v>400</v>
      </c>
      <c r="O983" s="7">
        <v>315</v>
      </c>
      <c r="P983" s="7">
        <v>392</v>
      </c>
      <c r="Q983" s="7">
        <v>451</v>
      </c>
      <c r="R983" s="1"/>
      <c r="S983" s="7">
        <v>273</v>
      </c>
      <c r="T983" s="7">
        <v>348</v>
      </c>
      <c r="U983" s="5">
        <v>375</v>
      </c>
      <c r="V983" s="7">
        <v>315</v>
      </c>
      <c r="W983" s="5">
        <v>389</v>
      </c>
      <c r="X983" s="5">
        <v>424</v>
      </c>
      <c r="Y983" s="56">
        <f t="shared" si="315"/>
        <v>0</v>
      </c>
      <c r="Z983" s="7">
        <f t="shared" si="316"/>
        <v>0</v>
      </c>
      <c r="AA983" s="7">
        <f t="shared" si="317"/>
        <v>-25</v>
      </c>
      <c r="AB983" s="7">
        <f t="shared" si="318"/>
        <v>0</v>
      </c>
      <c r="AC983" s="7">
        <f t="shared" si="319"/>
        <v>-3</v>
      </c>
      <c r="AD983" s="7">
        <f t="shared" si="320"/>
        <v>-27</v>
      </c>
      <c r="AI983" s="86" t="b">
        <f t="shared" si="321"/>
        <v>1</v>
      </c>
      <c r="AJ983" s="86" t="b">
        <f t="shared" si="322"/>
        <v>1</v>
      </c>
      <c r="AK983" s="86" t="b">
        <f t="shared" si="323"/>
        <v>0</v>
      </c>
      <c r="AM983" s="12" t="str">
        <f t="shared" si="286"/>
        <v>no change</v>
      </c>
      <c r="AN983" s="12" t="str">
        <f t="shared" si="287"/>
        <v>blank</v>
      </c>
      <c r="AO983" s="12" t="str">
        <f t="shared" si="288"/>
        <v>no change</v>
      </c>
      <c r="AP983" s="12" t="str">
        <f t="shared" si="289"/>
        <v>blank</v>
      </c>
      <c r="AQ983" s="12" t="str">
        <f t="shared" si="290"/>
        <v>increase or decrease</v>
      </c>
      <c r="AR983" s="12" t="str">
        <f t="shared" si="291"/>
        <v>decrease</v>
      </c>
      <c r="AS983" s="12" t="str">
        <f t="shared" si="292"/>
        <v>no change</v>
      </c>
      <c r="AT983" s="12" t="str">
        <f t="shared" si="293"/>
        <v>blank</v>
      </c>
      <c r="AU983" s="12" t="str">
        <f t="shared" si="294"/>
        <v>increase or decrease</v>
      </c>
      <c r="AV983" s="12" t="str">
        <f t="shared" si="295"/>
        <v>decrease</v>
      </c>
      <c r="AW983" s="12" t="str">
        <f t="shared" si="296"/>
        <v>increase or decrease</v>
      </c>
      <c r="AX983" s="12" t="str">
        <f t="shared" si="297"/>
        <v>decrease</v>
      </c>
      <c r="AY983" s="103"/>
      <c r="AZ983" s="103" t="str">
        <f t="shared" si="298"/>
        <v xml:space="preserve"> </v>
      </c>
      <c r="BA983" s="103" t="str">
        <f t="shared" si="299"/>
        <v xml:space="preserve"> </v>
      </c>
      <c r="BB983" s="103" t="str">
        <f t="shared" si="300"/>
        <v>decrease</v>
      </c>
      <c r="BC983" s="12" t="str">
        <f t="shared" si="301"/>
        <v xml:space="preserve"> </v>
      </c>
      <c r="BD983" s="12" t="str">
        <f t="shared" si="302"/>
        <v>decrease</v>
      </c>
      <c r="BE983" s="12" t="str">
        <f t="shared" si="303"/>
        <v xml:space="preserve"> </v>
      </c>
      <c r="BH983" s="110">
        <f t="shared" si="304"/>
        <v>0</v>
      </c>
      <c r="BI983" s="110">
        <f t="shared" si="305"/>
        <v>0</v>
      </c>
      <c r="BJ983" s="110">
        <f t="shared" si="306"/>
        <v>-6.25E-2</v>
      </c>
      <c r="BK983" s="110">
        <f t="shared" si="307"/>
        <v>0</v>
      </c>
      <c r="BL983" s="110">
        <f t="shared" si="308"/>
        <v>-7.6530612244897957E-3</v>
      </c>
      <c r="BM983" s="110">
        <f t="shared" si="309"/>
        <v>-5.9866962305986697E-2</v>
      </c>
      <c r="BN983" s="103"/>
      <c r="BO983" s="130">
        <f t="shared" si="310"/>
        <v>-6.25E-2</v>
      </c>
      <c r="BP983" s="130" cm="1">
        <f t="array" ref="BP983">MIN(IF(BH983:BM983&lt;0, BH983:BM983))</f>
        <v>-6.25E-2</v>
      </c>
      <c r="BQ983" s="12">
        <f t="shared" si="311"/>
        <v>0</v>
      </c>
      <c r="BR983" s="12">
        <f t="shared" si="312"/>
        <v>0</v>
      </c>
      <c r="BS983" s="12">
        <f t="shared" si="313"/>
        <v>1</v>
      </c>
      <c r="BT983" s="12"/>
      <c r="CA983" s="108"/>
    </row>
    <row r="984" spans="1:79" x14ac:dyDescent="0.35">
      <c r="A984" s="101">
        <v>44200</v>
      </c>
      <c r="B984" s="11" t="s">
        <v>26</v>
      </c>
      <c r="C984" s="7" t="s">
        <v>237</v>
      </c>
      <c r="D984" s="7" t="s">
        <v>292</v>
      </c>
      <c r="E984" s="7">
        <v>231122</v>
      </c>
      <c r="F984" s="7" t="s">
        <v>32</v>
      </c>
      <c r="G984" s="7">
        <v>231123</v>
      </c>
      <c r="H984" s="7">
        <v>1</v>
      </c>
      <c r="I984" s="7" t="str">
        <f t="shared" si="314"/>
        <v>Matches old PSSE info</v>
      </c>
      <c r="J984" s="7"/>
      <c r="K984" s="11"/>
      <c r="L984" s="7">
        <v>390</v>
      </c>
      <c r="M984" s="7">
        <v>482</v>
      </c>
      <c r="N984" s="7">
        <v>555</v>
      </c>
      <c r="O984" s="7">
        <v>449</v>
      </c>
      <c r="P984" s="7">
        <v>543</v>
      </c>
      <c r="Q984" s="7">
        <v>625</v>
      </c>
      <c r="R984" s="1"/>
      <c r="S984" s="5">
        <v>280</v>
      </c>
      <c r="T984" s="5">
        <v>348</v>
      </c>
      <c r="U984" s="5">
        <v>400</v>
      </c>
      <c r="V984" s="5">
        <v>318</v>
      </c>
      <c r="W984" s="5">
        <v>389</v>
      </c>
      <c r="X984" s="5">
        <v>447</v>
      </c>
      <c r="Y984" s="56">
        <f t="shared" si="315"/>
        <v>-110</v>
      </c>
      <c r="Z984" s="7">
        <f t="shared" si="316"/>
        <v>-134</v>
      </c>
      <c r="AA984" s="7">
        <f t="shared" si="317"/>
        <v>-155</v>
      </c>
      <c r="AB984" s="7">
        <f t="shared" si="318"/>
        <v>-131</v>
      </c>
      <c r="AC984" s="7">
        <f t="shared" si="319"/>
        <v>-154</v>
      </c>
      <c r="AD984" s="7">
        <f t="shared" si="320"/>
        <v>-178</v>
      </c>
      <c r="AI984" s="86" t="b">
        <f t="shared" si="321"/>
        <v>1</v>
      </c>
      <c r="AJ984" s="86" t="b">
        <f t="shared" si="322"/>
        <v>1</v>
      </c>
      <c r="AK984" s="86" t="b">
        <f t="shared" si="323"/>
        <v>0</v>
      </c>
      <c r="AM984" s="12" t="str">
        <f t="shared" si="286"/>
        <v>increase or decrease</v>
      </c>
      <c r="AN984" s="12" t="str">
        <f t="shared" si="287"/>
        <v>decrease</v>
      </c>
      <c r="AO984" s="12" t="str">
        <f t="shared" si="288"/>
        <v>increase or decrease</v>
      </c>
      <c r="AP984" s="12" t="str">
        <f t="shared" si="289"/>
        <v>decrease</v>
      </c>
      <c r="AQ984" s="12" t="str">
        <f t="shared" si="290"/>
        <v>increase or decrease</v>
      </c>
      <c r="AR984" s="12" t="str">
        <f t="shared" si="291"/>
        <v>decrease</v>
      </c>
      <c r="AS984" s="12" t="str">
        <f t="shared" si="292"/>
        <v>increase or decrease</v>
      </c>
      <c r="AT984" s="12" t="str">
        <f t="shared" si="293"/>
        <v>decrease</v>
      </c>
      <c r="AU984" s="12" t="str">
        <f t="shared" si="294"/>
        <v>increase or decrease</v>
      </c>
      <c r="AV984" s="12" t="str">
        <f t="shared" si="295"/>
        <v>decrease</v>
      </c>
      <c r="AW984" s="12" t="str">
        <f t="shared" si="296"/>
        <v>increase or decrease</v>
      </c>
      <c r="AX984" s="12" t="str">
        <f t="shared" si="297"/>
        <v>decrease</v>
      </c>
      <c r="AY984" s="103"/>
      <c r="AZ984" s="103" t="str">
        <f t="shared" si="298"/>
        <v xml:space="preserve"> </v>
      </c>
      <c r="BA984" s="103" t="str">
        <f t="shared" si="299"/>
        <v xml:space="preserve"> </v>
      </c>
      <c r="BB984" s="103" t="str">
        <f t="shared" si="300"/>
        <v>decrease</v>
      </c>
      <c r="BC984" s="12" t="str">
        <f t="shared" si="301"/>
        <v xml:space="preserve"> </v>
      </c>
      <c r="BD984" s="12" t="str">
        <f t="shared" si="302"/>
        <v>decrease</v>
      </c>
      <c r="BE984" s="12" t="str">
        <f t="shared" si="303"/>
        <v xml:space="preserve"> </v>
      </c>
      <c r="BH984" s="110">
        <f t="shared" si="304"/>
        <v>-0.28205128205128205</v>
      </c>
      <c r="BI984" s="110">
        <f t="shared" si="305"/>
        <v>-0.27800829875518673</v>
      </c>
      <c r="BJ984" s="110">
        <f t="shared" si="306"/>
        <v>-0.27927927927927926</v>
      </c>
      <c r="BK984" s="110">
        <f t="shared" si="307"/>
        <v>-0.29175946547884185</v>
      </c>
      <c r="BL984" s="110">
        <f t="shared" si="308"/>
        <v>-0.28360957642725598</v>
      </c>
      <c r="BM984" s="110">
        <f t="shared" si="309"/>
        <v>-0.2848</v>
      </c>
      <c r="BN984" s="103"/>
      <c r="BO984" s="130">
        <f t="shared" si="310"/>
        <v>-0.29175946547884185</v>
      </c>
      <c r="BP984" s="130" cm="1">
        <f t="array" ref="BP984">MIN(IF(BH984:BM984&lt;0, BH984:BM984))</f>
        <v>-0.29175946547884185</v>
      </c>
      <c r="BQ984" s="12">
        <f t="shared" si="311"/>
        <v>1</v>
      </c>
      <c r="BR984" s="12">
        <f t="shared" si="312"/>
        <v>0</v>
      </c>
      <c r="BS984" s="12">
        <f t="shared" si="313"/>
        <v>0</v>
      </c>
      <c r="BT984" s="12"/>
      <c r="CA984" s="108"/>
    </row>
    <row r="985" spans="1:79" x14ac:dyDescent="0.35">
      <c r="A985" s="101">
        <v>44200</v>
      </c>
      <c r="B985" s="11" t="s">
        <v>26</v>
      </c>
      <c r="C985" s="7" t="s">
        <v>238</v>
      </c>
      <c r="D985" s="7" t="s">
        <v>293</v>
      </c>
      <c r="E985" s="7">
        <v>231103</v>
      </c>
      <c r="F985" s="7" t="s">
        <v>287</v>
      </c>
      <c r="G985" s="7">
        <v>231109</v>
      </c>
      <c r="H985" s="7">
        <v>1</v>
      </c>
      <c r="I985" s="7" t="str">
        <f t="shared" si="314"/>
        <v>Matches old PSSE info</v>
      </c>
      <c r="J985" s="7"/>
      <c r="K985" s="11"/>
      <c r="L985" s="7">
        <v>298</v>
      </c>
      <c r="M985" s="7">
        <v>372</v>
      </c>
      <c r="N985" s="7">
        <v>428</v>
      </c>
      <c r="O985" s="7">
        <v>357</v>
      </c>
      <c r="P985" s="7">
        <v>421</v>
      </c>
      <c r="Q985" s="7">
        <v>481</v>
      </c>
      <c r="R985" s="1"/>
      <c r="S985" s="5">
        <v>203</v>
      </c>
      <c r="T985" s="5">
        <v>277</v>
      </c>
      <c r="U985" s="5">
        <v>301</v>
      </c>
      <c r="V985" s="5">
        <v>258</v>
      </c>
      <c r="W985" s="5">
        <v>335</v>
      </c>
      <c r="X985" s="52">
        <v>366</v>
      </c>
      <c r="Y985" s="56">
        <f t="shared" si="315"/>
        <v>-95</v>
      </c>
      <c r="Z985" s="7">
        <f t="shared" si="316"/>
        <v>-95</v>
      </c>
      <c r="AA985" s="7">
        <f t="shared" si="317"/>
        <v>-127</v>
      </c>
      <c r="AB985" s="7">
        <f t="shared" si="318"/>
        <v>-99</v>
      </c>
      <c r="AC985" s="7">
        <f t="shared" si="319"/>
        <v>-86</v>
      </c>
      <c r="AD985" s="7">
        <f t="shared" si="320"/>
        <v>-115</v>
      </c>
      <c r="AI985" s="86" t="b">
        <f t="shared" si="321"/>
        <v>1</v>
      </c>
      <c r="AJ985" s="86" t="b">
        <f t="shared" si="322"/>
        <v>1</v>
      </c>
      <c r="AK985" s="86" t="b">
        <f t="shared" si="323"/>
        <v>0</v>
      </c>
      <c r="AM985" s="12" t="str">
        <f t="shared" si="286"/>
        <v>increase or decrease</v>
      </c>
      <c r="AN985" s="12" t="str">
        <f t="shared" si="287"/>
        <v>decrease</v>
      </c>
      <c r="AO985" s="12" t="str">
        <f t="shared" si="288"/>
        <v>increase or decrease</v>
      </c>
      <c r="AP985" s="12" t="str">
        <f t="shared" si="289"/>
        <v>decrease</v>
      </c>
      <c r="AQ985" s="12" t="str">
        <f t="shared" si="290"/>
        <v>increase or decrease</v>
      </c>
      <c r="AR985" s="12" t="str">
        <f t="shared" si="291"/>
        <v>decrease</v>
      </c>
      <c r="AS985" s="12" t="str">
        <f t="shared" si="292"/>
        <v>increase or decrease</v>
      </c>
      <c r="AT985" s="12" t="str">
        <f t="shared" si="293"/>
        <v>decrease</v>
      </c>
      <c r="AU985" s="12" t="str">
        <f t="shared" si="294"/>
        <v>increase or decrease</v>
      </c>
      <c r="AV985" s="12" t="str">
        <f t="shared" si="295"/>
        <v>decrease</v>
      </c>
      <c r="AW985" s="12" t="str">
        <f t="shared" si="296"/>
        <v>increase or decrease</v>
      </c>
      <c r="AX985" s="12" t="str">
        <f t="shared" si="297"/>
        <v>decrease</v>
      </c>
      <c r="AY985" s="103"/>
      <c r="AZ985" s="103" t="str">
        <f t="shared" si="298"/>
        <v xml:space="preserve"> </v>
      </c>
      <c r="BA985" s="103" t="str">
        <f t="shared" si="299"/>
        <v xml:space="preserve"> </v>
      </c>
      <c r="BB985" s="103" t="str">
        <f t="shared" si="300"/>
        <v>decrease</v>
      </c>
      <c r="BC985" s="12" t="str">
        <f t="shared" si="301"/>
        <v xml:space="preserve"> </v>
      </c>
      <c r="BD985" s="12" t="str">
        <f t="shared" si="302"/>
        <v>decrease</v>
      </c>
      <c r="BE985" s="12" t="str">
        <f t="shared" si="303"/>
        <v xml:space="preserve"> </v>
      </c>
      <c r="BH985" s="110">
        <f t="shared" si="304"/>
        <v>-0.31879194630872482</v>
      </c>
      <c r="BI985" s="110">
        <f t="shared" si="305"/>
        <v>-0.2553763440860215</v>
      </c>
      <c r="BJ985" s="110">
        <f t="shared" si="306"/>
        <v>-0.29672897196261683</v>
      </c>
      <c r="BK985" s="110">
        <f t="shared" si="307"/>
        <v>-0.27731092436974791</v>
      </c>
      <c r="BL985" s="110">
        <f t="shared" si="308"/>
        <v>-0.20427553444180521</v>
      </c>
      <c r="BM985" s="110">
        <f t="shared" si="309"/>
        <v>-0.2390852390852391</v>
      </c>
      <c r="BN985" s="103"/>
      <c r="BO985" s="130">
        <f t="shared" si="310"/>
        <v>-0.31879194630872482</v>
      </c>
      <c r="BP985" s="130" cm="1">
        <f t="array" ref="BP985">MIN(IF(BH985:BM985&lt;0, BH985:BM985))</f>
        <v>-0.31879194630872482</v>
      </c>
      <c r="BQ985" s="12">
        <f t="shared" si="311"/>
        <v>1</v>
      </c>
      <c r="BR985" s="12">
        <f t="shared" si="312"/>
        <v>0</v>
      </c>
      <c r="BS985" s="12">
        <f t="shared" si="313"/>
        <v>0</v>
      </c>
      <c r="BT985" s="12"/>
      <c r="CA985" s="108"/>
    </row>
    <row r="986" spans="1:79" x14ac:dyDescent="0.35">
      <c r="A986" s="101">
        <v>44200</v>
      </c>
      <c r="B986" s="11" t="s">
        <v>26</v>
      </c>
      <c r="C986" s="7" t="s">
        <v>239</v>
      </c>
      <c r="D986" s="7" t="s">
        <v>293</v>
      </c>
      <c r="E986" s="7">
        <v>231103</v>
      </c>
      <c r="F986" s="7" t="s">
        <v>294</v>
      </c>
      <c r="G986" s="7">
        <v>231105</v>
      </c>
      <c r="H986" s="7">
        <v>1</v>
      </c>
      <c r="I986" s="7" t="str">
        <f t="shared" si="314"/>
        <v>Matches old PSSE info</v>
      </c>
      <c r="J986" s="7"/>
      <c r="K986" s="11"/>
      <c r="L986" s="7">
        <v>243</v>
      </c>
      <c r="M986" s="7">
        <v>322</v>
      </c>
      <c r="N986" s="7">
        <v>370</v>
      </c>
      <c r="O986" s="7">
        <v>292</v>
      </c>
      <c r="P986" s="7">
        <v>376</v>
      </c>
      <c r="Q986" s="7">
        <v>432</v>
      </c>
      <c r="R986" s="1"/>
      <c r="S986" s="7">
        <v>243</v>
      </c>
      <c r="T986" s="5">
        <v>321</v>
      </c>
      <c r="U986" s="7">
        <v>370</v>
      </c>
      <c r="V986" s="7">
        <v>292</v>
      </c>
      <c r="W986" s="5">
        <v>375</v>
      </c>
      <c r="X986" s="49">
        <v>432</v>
      </c>
      <c r="Y986" s="56">
        <f t="shared" si="315"/>
        <v>0</v>
      </c>
      <c r="Z986" s="7">
        <f t="shared" si="316"/>
        <v>-1</v>
      </c>
      <c r="AA986" s="7">
        <f t="shared" si="317"/>
        <v>0</v>
      </c>
      <c r="AB986" s="7">
        <f t="shared" si="318"/>
        <v>0</v>
      </c>
      <c r="AC986" s="7">
        <f t="shared" si="319"/>
        <v>-1</v>
      </c>
      <c r="AD986" s="7">
        <f t="shared" si="320"/>
        <v>0</v>
      </c>
      <c r="AI986" s="86" t="b">
        <f t="shared" si="321"/>
        <v>1</v>
      </c>
      <c r="AJ986" s="86" t="b">
        <f t="shared" si="322"/>
        <v>1</v>
      </c>
      <c r="AK986" s="86" t="b">
        <f t="shared" si="323"/>
        <v>0</v>
      </c>
      <c r="AM986" s="12" t="str">
        <f t="shared" si="286"/>
        <v>no change</v>
      </c>
      <c r="AN986" s="12" t="str">
        <f t="shared" si="287"/>
        <v>blank</v>
      </c>
      <c r="AO986" s="12" t="str">
        <f t="shared" si="288"/>
        <v>increase or decrease</v>
      </c>
      <c r="AP986" s="12" t="str">
        <f t="shared" si="289"/>
        <v>decrease</v>
      </c>
      <c r="AQ986" s="12" t="str">
        <f t="shared" si="290"/>
        <v>no change</v>
      </c>
      <c r="AR986" s="12" t="str">
        <f t="shared" si="291"/>
        <v>blank</v>
      </c>
      <c r="AS986" s="12" t="str">
        <f t="shared" si="292"/>
        <v>no change</v>
      </c>
      <c r="AT986" s="12" t="str">
        <f t="shared" si="293"/>
        <v>blank</v>
      </c>
      <c r="AU986" s="12" t="str">
        <f t="shared" si="294"/>
        <v>increase or decrease</v>
      </c>
      <c r="AV986" s="12" t="str">
        <f t="shared" si="295"/>
        <v>decrease</v>
      </c>
      <c r="AW986" s="12" t="str">
        <f t="shared" si="296"/>
        <v>no change</v>
      </c>
      <c r="AX986" s="12" t="str">
        <f t="shared" si="297"/>
        <v>blank</v>
      </c>
      <c r="AY986" s="103"/>
      <c r="AZ986" s="103" t="str">
        <f t="shared" si="298"/>
        <v xml:space="preserve"> </v>
      </c>
      <c r="BA986" s="103" t="str">
        <f t="shared" si="299"/>
        <v xml:space="preserve"> </v>
      </c>
      <c r="BB986" s="103" t="str">
        <f t="shared" si="300"/>
        <v>decrease</v>
      </c>
      <c r="BC986" s="12" t="str">
        <f t="shared" si="301"/>
        <v xml:space="preserve"> </v>
      </c>
      <c r="BD986" s="12" t="str">
        <f t="shared" si="302"/>
        <v>decrease</v>
      </c>
      <c r="BE986" s="12" t="str">
        <f t="shared" si="303"/>
        <v xml:space="preserve"> </v>
      </c>
      <c r="BH986" s="110">
        <f t="shared" si="304"/>
        <v>0</v>
      </c>
      <c r="BI986" s="110">
        <f t="shared" si="305"/>
        <v>-3.105590062111801E-3</v>
      </c>
      <c r="BJ986" s="110">
        <f t="shared" si="306"/>
        <v>0</v>
      </c>
      <c r="BK986" s="110">
        <f t="shared" si="307"/>
        <v>0</v>
      </c>
      <c r="BL986" s="110">
        <f t="shared" si="308"/>
        <v>-2.6595744680851063E-3</v>
      </c>
      <c r="BM986" s="110">
        <f t="shared" si="309"/>
        <v>0</v>
      </c>
      <c r="BN986" s="103"/>
      <c r="BO986" s="130">
        <f t="shared" si="310"/>
        <v>-3.105590062111801E-3</v>
      </c>
      <c r="BP986" s="130" cm="1">
        <f t="array" ref="BP986">MIN(IF(BH986:BM986&lt;0, BH986:BM986))</f>
        <v>-3.105590062111801E-3</v>
      </c>
      <c r="BQ986" s="12">
        <f t="shared" si="311"/>
        <v>0</v>
      </c>
      <c r="BR986" s="12">
        <f t="shared" si="312"/>
        <v>0</v>
      </c>
      <c r="BS986" s="12">
        <f t="shared" si="313"/>
        <v>1</v>
      </c>
      <c r="BT986" s="12"/>
      <c r="CA986" s="108"/>
    </row>
    <row r="987" spans="1:79" x14ac:dyDescent="0.35">
      <c r="A987" s="102">
        <v>44201</v>
      </c>
      <c r="B987" s="11" t="s">
        <v>26</v>
      </c>
      <c r="C987" s="7" t="s">
        <v>240</v>
      </c>
      <c r="D987" s="7" t="s">
        <v>297</v>
      </c>
      <c r="E987" s="7">
        <v>231106</v>
      </c>
      <c r="F987" s="7" t="s">
        <v>286</v>
      </c>
      <c r="G987" s="7">
        <v>231107</v>
      </c>
      <c r="H987" s="7">
        <v>1</v>
      </c>
      <c r="I987" s="7" t="str">
        <f t="shared" si="314"/>
        <v>Matches old PSSE info</v>
      </c>
      <c r="J987" s="7"/>
      <c r="K987" s="11"/>
      <c r="L987" s="7">
        <v>260</v>
      </c>
      <c r="M987" s="7">
        <v>308</v>
      </c>
      <c r="N987" s="7">
        <v>354</v>
      </c>
      <c r="O987" s="7">
        <v>260</v>
      </c>
      <c r="P987" s="7">
        <v>308</v>
      </c>
      <c r="Q987" s="7">
        <v>354</v>
      </c>
      <c r="R987" s="1"/>
      <c r="S987" s="5">
        <v>249</v>
      </c>
      <c r="T987" s="7">
        <v>308</v>
      </c>
      <c r="U987" s="5">
        <v>318</v>
      </c>
      <c r="V987" s="96">
        <v>271</v>
      </c>
      <c r="W987" s="96">
        <v>323</v>
      </c>
      <c r="X987" s="5">
        <v>333</v>
      </c>
      <c r="Y987" s="56">
        <f t="shared" si="315"/>
        <v>-11</v>
      </c>
      <c r="Z987" s="7">
        <f t="shared" si="316"/>
        <v>0</v>
      </c>
      <c r="AA987" s="7">
        <f t="shared" si="317"/>
        <v>-36</v>
      </c>
      <c r="AB987" s="7">
        <f t="shared" si="318"/>
        <v>11</v>
      </c>
      <c r="AC987" s="7">
        <f t="shared" si="319"/>
        <v>15</v>
      </c>
      <c r="AD987" s="7">
        <f t="shared" si="320"/>
        <v>-21</v>
      </c>
      <c r="AI987" s="86" t="b">
        <f t="shared" si="321"/>
        <v>1</v>
      </c>
      <c r="AJ987" s="86" t="b">
        <f t="shared" si="322"/>
        <v>1</v>
      </c>
      <c r="AK987" s="86" t="b">
        <f t="shared" si="323"/>
        <v>0</v>
      </c>
      <c r="AM987" s="12" t="str">
        <f t="shared" si="286"/>
        <v>increase or decrease</v>
      </c>
      <c r="AN987" s="12" t="str">
        <f t="shared" si="287"/>
        <v>decrease</v>
      </c>
      <c r="AO987" s="12" t="str">
        <f t="shared" si="288"/>
        <v>no change</v>
      </c>
      <c r="AP987" s="12" t="str">
        <f t="shared" si="289"/>
        <v>blank</v>
      </c>
      <c r="AQ987" s="12" t="str">
        <f t="shared" si="290"/>
        <v>increase or decrease</v>
      </c>
      <c r="AR987" s="12" t="str">
        <f t="shared" si="291"/>
        <v>decrease</v>
      </c>
      <c r="AS987" s="12" t="str">
        <f t="shared" si="292"/>
        <v>increase or decrease</v>
      </c>
      <c r="AT987" s="12" t="str">
        <f t="shared" si="293"/>
        <v>increase</v>
      </c>
      <c r="AU987" s="12" t="str">
        <f t="shared" si="294"/>
        <v>increase or decrease</v>
      </c>
      <c r="AV987" s="12" t="str">
        <f t="shared" si="295"/>
        <v>increase</v>
      </c>
      <c r="AW987" s="12" t="str">
        <f t="shared" si="296"/>
        <v>increase or decrease</v>
      </c>
      <c r="AX987" s="12" t="str">
        <f t="shared" si="297"/>
        <v>decrease</v>
      </c>
      <c r="AY987" s="103"/>
      <c r="AZ987" s="103" t="str">
        <f t="shared" si="298"/>
        <v xml:space="preserve"> </v>
      </c>
      <c r="BA987" s="103" t="str">
        <f t="shared" si="299"/>
        <v>increase</v>
      </c>
      <c r="BB987" s="103" t="str">
        <f t="shared" si="300"/>
        <v>decrease</v>
      </c>
      <c r="BC987" s="12" t="str">
        <f t="shared" si="301"/>
        <v xml:space="preserve"> </v>
      </c>
      <c r="BD987" s="12" t="str">
        <f t="shared" si="302"/>
        <v xml:space="preserve"> </v>
      </c>
      <c r="BE987" s="12" t="str">
        <f t="shared" si="303"/>
        <v>both</v>
      </c>
      <c r="BH987" s="110">
        <f t="shared" si="304"/>
        <v>-4.230769230769231E-2</v>
      </c>
      <c r="BI987" s="110">
        <f t="shared" si="305"/>
        <v>0</v>
      </c>
      <c r="BJ987" s="110">
        <f t="shared" si="306"/>
        <v>-0.10169491525423729</v>
      </c>
      <c r="BK987" s="110">
        <f t="shared" si="307"/>
        <v>4.230769230769231E-2</v>
      </c>
      <c r="BL987" s="110">
        <f t="shared" si="308"/>
        <v>4.8701298701298704E-2</v>
      </c>
      <c r="BM987" s="110">
        <f t="shared" si="309"/>
        <v>-5.9322033898305086E-2</v>
      </c>
      <c r="BN987" s="103"/>
      <c r="BO987" s="130">
        <f t="shared" si="310"/>
        <v>-0.10169491525423729</v>
      </c>
      <c r="BP987" s="130" cm="1">
        <f t="array" ref="BP987">MIN(IF(BH987:BM987&lt;0, BH987:BM987))</f>
        <v>-0.10169491525423729</v>
      </c>
      <c r="BQ987" s="12">
        <f t="shared" si="311"/>
        <v>0</v>
      </c>
      <c r="BR987" s="12">
        <f t="shared" si="312"/>
        <v>1</v>
      </c>
      <c r="BS987" s="12">
        <f t="shared" si="313"/>
        <v>0</v>
      </c>
      <c r="BT987" s="12"/>
      <c r="CA987" s="108"/>
    </row>
    <row r="988" spans="1:79" x14ac:dyDescent="0.35">
      <c r="A988" s="102">
        <v>44201</v>
      </c>
      <c r="B988" s="11" t="s">
        <v>26</v>
      </c>
      <c r="C988" s="7" t="s">
        <v>241</v>
      </c>
      <c r="D988" s="7" t="s">
        <v>297</v>
      </c>
      <c r="E988" s="7">
        <v>231106</v>
      </c>
      <c r="F988" s="7" t="s">
        <v>293</v>
      </c>
      <c r="G988" s="7">
        <v>231103</v>
      </c>
      <c r="H988" s="7">
        <v>1</v>
      </c>
      <c r="I988" s="7" t="str">
        <f t="shared" si="314"/>
        <v>Matches old PSSE info</v>
      </c>
      <c r="J988" s="7"/>
      <c r="K988" s="11"/>
      <c r="L988" s="7">
        <v>273</v>
      </c>
      <c r="M988" s="7">
        <v>335</v>
      </c>
      <c r="N988" s="7">
        <v>385</v>
      </c>
      <c r="O988" s="7">
        <v>315</v>
      </c>
      <c r="P988" s="7">
        <v>381</v>
      </c>
      <c r="Q988" s="7">
        <v>438</v>
      </c>
      <c r="R988" s="1"/>
      <c r="S988" s="5">
        <v>272</v>
      </c>
      <c r="T988" s="96">
        <v>347</v>
      </c>
      <c r="U988" s="5">
        <v>373</v>
      </c>
      <c r="V988" s="5">
        <v>314</v>
      </c>
      <c r="W988" s="96">
        <v>389</v>
      </c>
      <c r="X988" s="5">
        <v>422</v>
      </c>
      <c r="Y988" s="56">
        <f t="shared" si="315"/>
        <v>-1</v>
      </c>
      <c r="Z988" s="7">
        <f t="shared" si="316"/>
        <v>12</v>
      </c>
      <c r="AA988" s="7">
        <f t="shared" si="317"/>
        <v>-12</v>
      </c>
      <c r="AB988" s="7">
        <f t="shared" si="318"/>
        <v>-1</v>
      </c>
      <c r="AC988" s="7">
        <f t="shared" si="319"/>
        <v>8</v>
      </c>
      <c r="AD988" s="7">
        <f t="shared" si="320"/>
        <v>-16</v>
      </c>
      <c r="AI988" s="86" t="b">
        <f t="shared" si="321"/>
        <v>1</v>
      </c>
      <c r="AJ988" s="86" t="b">
        <f t="shared" si="322"/>
        <v>1</v>
      </c>
      <c r="AK988" s="86" t="b">
        <f t="shared" si="323"/>
        <v>0</v>
      </c>
      <c r="AM988" s="12" t="str">
        <f t="shared" si="286"/>
        <v>increase or decrease</v>
      </c>
      <c r="AN988" s="12" t="str">
        <f t="shared" si="287"/>
        <v>decrease</v>
      </c>
      <c r="AO988" s="12" t="str">
        <f t="shared" si="288"/>
        <v>increase or decrease</v>
      </c>
      <c r="AP988" s="12" t="str">
        <f t="shared" si="289"/>
        <v>increase</v>
      </c>
      <c r="AQ988" s="12" t="str">
        <f t="shared" si="290"/>
        <v>increase or decrease</v>
      </c>
      <c r="AR988" s="12" t="str">
        <f t="shared" si="291"/>
        <v>decrease</v>
      </c>
      <c r="AS988" s="12" t="str">
        <f t="shared" si="292"/>
        <v>increase or decrease</v>
      </c>
      <c r="AT988" s="12" t="str">
        <f t="shared" si="293"/>
        <v>decrease</v>
      </c>
      <c r="AU988" s="12" t="str">
        <f t="shared" si="294"/>
        <v>increase or decrease</v>
      </c>
      <c r="AV988" s="12" t="str">
        <f t="shared" si="295"/>
        <v>increase</v>
      </c>
      <c r="AW988" s="12" t="str">
        <f t="shared" si="296"/>
        <v>increase or decrease</v>
      </c>
      <c r="AX988" s="12" t="str">
        <f t="shared" si="297"/>
        <v>decrease</v>
      </c>
      <c r="AY988" s="103"/>
      <c r="AZ988" s="103" t="str">
        <f t="shared" si="298"/>
        <v xml:space="preserve"> </v>
      </c>
      <c r="BA988" s="103" t="str">
        <f t="shared" si="299"/>
        <v>increase</v>
      </c>
      <c r="BB988" s="103" t="str">
        <f t="shared" si="300"/>
        <v>decrease</v>
      </c>
      <c r="BC988" s="12" t="str">
        <f t="shared" si="301"/>
        <v xml:space="preserve"> </v>
      </c>
      <c r="BD988" s="12" t="str">
        <f t="shared" si="302"/>
        <v xml:space="preserve"> </v>
      </c>
      <c r="BE988" s="12" t="str">
        <f t="shared" si="303"/>
        <v>both</v>
      </c>
      <c r="BH988" s="110">
        <f t="shared" si="304"/>
        <v>-3.663003663003663E-3</v>
      </c>
      <c r="BI988" s="110">
        <f t="shared" si="305"/>
        <v>3.5820895522388062E-2</v>
      </c>
      <c r="BJ988" s="110">
        <f t="shared" si="306"/>
        <v>-3.1168831168831169E-2</v>
      </c>
      <c r="BK988" s="110">
        <f t="shared" si="307"/>
        <v>-3.1746031746031746E-3</v>
      </c>
      <c r="BL988" s="110">
        <f t="shared" si="308"/>
        <v>2.0997375328083989E-2</v>
      </c>
      <c r="BM988" s="110">
        <f t="shared" si="309"/>
        <v>-3.6529680365296802E-2</v>
      </c>
      <c r="BN988" s="103"/>
      <c r="BO988" s="130">
        <f t="shared" si="310"/>
        <v>-3.6529680365296802E-2</v>
      </c>
      <c r="BP988" s="130" cm="1">
        <f t="array" ref="BP988">MIN(IF(BH988:BM988&lt;0, BH988:BM988))</f>
        <v>-3.6529680365296802E-2</v>
      </c>
      <c r="BQ988" s="12">
        <f t="shared" si="311"/>
        <v>0</v>
      </c>
      <c r="BR988" s="12">
        <f t="shared" si="312"/>
        <v>0</v>
      </c>
      <c r="BS988" s="12">
        <f t="shared" si="313"/>
        <v>1</v>
      </c>
      <c r="BT988" s="12"/>
      <c r="CA988" s="108"/>
    </row>
    <row r="989" spans="1:79" x14ac:dyDescent="0.35">
      <c r="A989" s="102">
        <v>44224</v>
      </c>
      <c r="B989" s="11" t="s">
        <v>26</v>
      </c>
      <c r="C989" s="7" t="s">
        <v>379</v>
      </c>
      <c r="D989" s="7" t="s">
        <v>424</v>
      </c>
      <c r="E989" s="7">
        <v>231007</v>
      </c>
      <c r="F989" s="7" t="s">
        <v>425</v>
      </c>
      <c r="G989" s="7">
        <v>231130</v>
      </c>
      <c r="H989" s="7">
        <v>1</v>
      </c>
      <c r="I989" s="7" t="str">
        <f t="shared" si="314"/>
        <v>Matches old PSSE info</v>
      </c>
      <c r="J989" s="7"/>
      <c r="K989" s="11"/>
      <c r="L989" s="7">
        <v>395</v>
      </c>
      <c r="M989" s="7">
        <v>504</v>
      </c>
      <c r="N989" s="7">
        <v>579</v>
      </c>
      <c r="O989" s="7">
        <v>445</v>
      </c>
      <c r="P989" s="7">
        <v>504</v>
      </c>
      <c r="Q989" s="7">
        <v>579</v>
      </c>
      <c r="R989" s="1"/>
      <c r="S989" s="96">
        <v>433</v>
      </c>
      <c r="T989" s="5">
        <v>468</v>
      </c>
      <c r="U989" s="5">
        <v>538</v>
      </c>
      <c r="V989" s="96">
        <v>488</v>
      </c>
      <c r="W989" s="7">
        <v>504</v>
      </c>
      <c r="X989" s="49">
        <v>579</v>
      </c>
      <c r="Y989" s="56">
        <f t="shared" si="315"/>
        <v>38</v>
      </c>
      <c r="Z989" s="7">
        <f t="shared" si="316"/>
        <v>-36</v>
      </c>
      <c r="AA989" s="7">
        <f t="shared" si="317"/>
        <v>-41</v>
      </c>
      <c r="AB989" s="7">
        <f t="shared" si="318"/>
        <v>43</v>
      </c>
      <c r="AC989" s="7">
        <f t="shared" si="319"/>
        <v>0</v>
      </c>
      <c r="AD989" s="7">
        <f t="shared" si="320"/>
        <v>0</v>
      </c>
      <c r="AI989" s="86" t="b">
        <f t="shared" si="321"/>
        <v>1</v>
      </c>
      <c r="AJ989" s="86" t="b">
        <f t="shared" si="322"/>
        <v>1</v>
      </c>
      <c r="AK989" s="86" t="b">
        <f t="shared" si="323"/>
        <v>0</v>
      </c>
      <c r="AM989" s="12" t="str">
        <f t="shared" si="286"/>
        <v>increase or decrease</v>
      </c>
      <c r="AN989" s="12" t="str">
        <f t="shared" si="287"/>
        <v>increase</v>
      </c>
      <c r="AO989" s="12" t="str">
        <f t="shared" si="288"/>
        <v>increase or decrease</v>
      </c>
      <c r="AP989" s="12" t="str">
        <f t="shared" si="289"/>
        <v>decrease</v>
      </c>
      <c r="AQ989" s="12" t="str">
        <f t="shared" si="290"/>
        <v>increase or decrease</v>
      </c>
      <c r="AR989" s="12" t="str">
        <f t="shared" si="291"/>
        <v>decrease</v>
      </c>
      <c r="AS989" s="12" t="str">
        <f t="shared" si="292"/>
        <v>increase or decrease</v>
      </c>
      <c r="AT989" s="12" t="str">
        <f t="shared" si="293"/>
        <v>increase</v>
      </c>
      <c r="AU989" s="12" t="str">
        <f t="shared" si="294"/>
        <v>no change</v>
      </c>
      <c r="AV989" s="12" t="str">
        <f t="shared" si="295"/>
        <v>blank</v>
      </c>
      <c r="AW989" s="12" t="str">
        <f t="shared" si="296"/>
        <v>no change</v>
      </c>
      <c r="AX989" s="12" t="str">
        <f t="shared" si="297"/>
        <v>blank</v>
      </c>
      <c r="AY989" s="103"/>
      <c r="AZ989" s="103" t="str">
        <f t="shared" si="298"/>
        <v xml:space="preserve"> </v>
      </c>
      <c r="BA989" s="103" t="str">
        <f t="shared" si="299"/>
        <v>increase</v>
      </c>
      <c r="BB989" s="103" t="str">
        <f t="shared" si="300"/>
        <v>decrease</v>
      </c>
      <c r="BC989" s="12" t="str">
        <f t="shared" si="301"/>
        <v xml:space="preserve"> </v>
      </c>
      <c r="BD989" s="12" t="str">
        <f t="shared" si="302"/>
        <v xml:space="preserve"> </v>
      </c>
      <c r="BE989" s="12" t="str">
        <f t="shared" si="303"/>
        <v>both</v>
      </c>
      <c r="BH989" s="110">
        <f t="shared" si="304"/>
        <v>9.6202531645569619E-2</v>
      </c>
      <c r="BI989" s="110">
        <f t="shared" si="305"/>
        <v>-7.1428571428571425E-2</v>
      </c>
      <c r="BJ989" s="110">
        <f t="shared" si="306"/>
        <v>-7.0811744386873918E-2</v>
      </c>
      <c r="BK989" s="110">
        <f t="shared" si="307"/>
        <v>9.662921348314607E-2</v>
      </c>
      <c r="BL989" s="110">
        <f t="shared" si="308"/>
        <v>0</v>
      </c>
      <c r="BM989" s="110">
        <f t="shared" si="309"/>
        <v>0</v>
      </c>
      <c r="BN989" s="103"/>
      <c r="BO989" s="130">
        <f t="shared" si="310"/>
        <v>9.662921348314607E-2</v>
      </c>
      <c r="BP989" s="130" cm="1">
        <f t="array" ref="BP989">MIN(IF(BH989:BM989&lt;0, BH989:BM989))</f>
        <v>-7.1428571428571425E-2</v>
      </c>
      <c r="BQ989" s="12">
        <f t="shared" si="311"/>
        <v>0</v>
      </c>
      <c r="BR989" s="12">
        <f t="shared" si="312"/>
        <v>0</v>
      </c>
      <c r="BS989" s="12">
        <f t="shared" si="313"/>
        <v>1</v>
      </c>
      <c r="BT989" s="12"/>
      <c r="CA989" s="108"/>
    </row>
    <row r="990" spans="1:79" x14ac:dyDescent="0.35">
      <c r="A990" s="102">
        <v>44224</v>
      </c>
      <c r="B990" s="11" t="s">
        <v>26</v>
      </c>
      <c r="C990" s="7" t="s">
        <v>377</v>
      </c>
      <c r="D990" s="7" t="s">
        <v>420</v>
      </c>
      <c r="E990" s="7">
        <v>232002</v>
      </c>
      <c r="F990" s="7" t="s">
        <v>421</v>
      </c>
      <c r="G990" s="7">
        <v>232108</v>
      </c>
      <c r="H990" s="7">
        <v>1</v>
      </c>
      <c r="I990" s="7" t="str">
        <f t="shared" si="314"/>
        <v>Matches old PSSE info</v>
      </c>
      <c r="J990" s="7"/>
      <c r="K990" s="11"/>
      <c r="L990" s="7">
        <v>382</v>
      </c>
      <c r="M990" s="7">
        <v>382</v>
      </c>
      <c r="N990" s="7">
        <v>439</v>
      </c>
      <c r="O990" s="7">
        <v>382</v>
      </c>
      <c r="P990" s="7">
        <v>382</v>
      </c>
      <c r="Q990" s="7">
        <v>439</v>
      </c>
      <c r="R990" s="1"/>
      <c r="S990" s="5">
        <v>276</v>
      </c>
      <c r="T990" s="5">
        <v>335</v>
      </c>
      <c r="U990" s="5">
        <v>385</v>
      </c>
      <c r="V990" s="5">
        <v>326</v>
      </c>
      <c r="W990" s="5">
        <v>381</v>
      </c>
      <c r="X990" s="52">
        <v>438</v>
      </c>
      <c r="Y990" s="56">
        <f t="shared" si="315"/>
        <v>-106</v>
      </c>
      <c r="Z990" s="7">
        <f t="shared" si="316"/>
        <v>-47</v>
      </c>
      <c r="AA990" s="7">
        <f t="shared" si="317"/>
        <v>-54</v>
      </c>
      <c r="AB990" s="7">
        <f t="shared" si="318"/>
        <v>-56</v>
      </c>
      <c r="AC990" s="7">
        <f t="shared" si="319"/>
        <v>-1</v>
      </c>
      <c r="AD990" s="7">
        <f t="shared" si="320"/>
        <v>-1</v>
      </c>
      <c r="AI990" s="86" t="b">
        <f t="shared" si="321"/>
        <v>1</v>
      </c>
      <c r="AJ990" s="86" t="b">
        <f t="shared" si="322"/>
        <v>1</v>
      </c>
      <c r="AK990" s="86" t="b">
        <f t="shared" si="323"/>
        <v>0</v>
      </c>
      <c r="AM990" s="12" t="str">
        <f t="shared" si="286"/>
        <v>increase or decrease</v>
      </c>
      <c r="AN990" s="12" t="str">
        <f t="shared" si="287"/>
        <v>decrease</v>
      </c>
      <c r="AO990" s="12" t="str">
        <f t="shared" si="288"/>
        <v>increase or decrease</v>
      </c>
      <c r="AP990" s="12" t="str">
        <f t="shared" si="289"/>
        <v>decrease</v>
      </c>
      <c r="AQ990" s="12" t="str">
        <f t="shared" si="290"/>
        <v>increase or decrease</v>
      </c>
      <c r="AR990" s="12" t="str">
        <f t="shared" si="291"/>
        <v>decrease</v>
      </c>
      <c r="AS990" s="12" t="str">
        <f t="shared" si="292"/>
        <v>increase or decrease</v>
      </c>
      <c r="AT990" s="12" t="str">
        <f t="shared" si="293"/>
        <v>decrease</v>
      </c>
      <c r="AU990" s="12" t="str">
        <f t="shared" si="294"/>
        <v>increase or decrease</v>
      </c>
      <c r="AV990" s="12" t="str">
        <f t="shared" si="295"/>
        <v>decrease</v>
      </c>
      <c r="AW990" s="12" t="str">
        <f t="shared" si="296"/>
        <v>increase or decrease</v>
      </c>
      <c r="AX990" s="12" t="str">
        <f t="shared" si="297"/>
        <v>decrease</v>
      </c>
      <c r="AY990" s="103"/>
      <c r="AZ990" s="103" t="str">
        <f t="shared" si="298"/>
        <v xml:space="preserve"> </v>
      </c>
      <c r="BA990" s="103" t="str">
        <f t="shared" si="299"/>
        <v xml:space="preserve"> </v>
      </c>
      <c r="BB990" s="103" t="str">
        <f t="shared" si="300"/>
        <v>decrease</v>
      </c>
      <c r="BC990" s="12" t="str">
        <f t="shared" si="301"/>
        <v xml:space="preserve"> </v>
      </c>
      <c r="BD990" s="12" t="str">
        <f t="shared" si="302"/>
        <v>decrease</v>
      </c>
      <c r="BE990" s="12" t="str">
        <f t="shared" si="303"/>
        <v xml:space="preserve"> </v>
      </c>
      <c r="BH990" s="110">
        <f t="shared" si="304"/>
        <v>-0.27748691099476441</v>
      </c>
      <c r="BI990" s="110">
        <f t="shared" si="305"/>
        <v>-0.12303664921465969</v>
      </c>
      <c r="BJ990" s="110">
        <f t="shared" si="306"/>
        <v>-0.12300683371298406</v>
      </c>
      <c r="BK990" s="110">
        <f t="shared" si="307"/>
        <v>-0.14659685863874344</v>
      </c>
      <c r="BL990" s="110">
        <f t="shared" si="308"/>
        <v>-2.617801047120419E-3</v>
      </c>
      <c r="BM990" s="110">
        <f t="shared" si="309"/>
        <v>-2.2779043280182231E-3</v>
      </c>
      <c r="BN990" s="103"/>
      <c r="BO990" s="130">
        <f t="shared" si="310"/>
        <v>-0.27748691099476441</v>
      </c>
      <c r="BP990" s="130" cm="1">
        <f t="array" ref="BP990">MIN(IF(BH990:BM990&lt;0, BH990:BM990))</f>
        <v>-0.27748691099476441</v>
      </c>
      <c r="BQ990" s="12">
        <f t="shared" si="311"/>
        <v>1</v>
      </c>
      <c r="BR990" s="12">
        <f t="shared" si="312"/>
        <v>0</v>
      </c>
      <c r="BS990" s="12">
        <f t="shared" si="313"/>
        <v>0</v>
      </c>
      <c r="BT990" s="12"/>
      <c r="CA990" s="108"/>
    </row>
    <row r="991" spans="1:79" x14ac:dyDescent="0.35">
      <c r="A991" s="102">
        <v>44224</v>
      </c>
      <c r="B991" s="11" t="s">
        <v>26</v>
      </c>
      <c r="C991" s="7" t="s">
        <v>373</v>
      </c>
      <c r="D991" s="7" t="s">
        <v>415</v>
      </c>
      <c r="E991" s="7">
        <v>231001</v>
      </c>
      <c r="F991" s="7" t="s">
        <v>416</v>
      </c>
      <c r="G991" s="7">
        <v>231109</v>
      </c>
      <c r="H991" s="7">
        <v>1</v>
      </c>
      <c r="I991" s="7" t="str">
        <f t="shared" si="314"/>
        <v>Matches old PSSE info</v>
      </c>
      <c r="J991" s="7"/>
      <c r="K991" s="11"/>
      <c r="L991" s="7">
        <v>395</v>
      </c>
      <c r="M991" s="7">
        <v>504</v>
      </c>
      <c r="N991" s="7">
        <v>579</v>
      </c>
      <c r="O991" s="7">
        <v>445</v>
      </c>
      <c r="P991" s="7">
        <v>504</v>
      </c>
      <c r="Q991" s="7">
        <v>579</v>
      </c>
      <c r="R991" s="1"/>
      <c r="S991" s="7">
        <v>395</v>
      </c>
      <c r="T991" s="5">
        <v>467</v>
      </c>
      <c r="U991" s="5">
        <v>537</v>
      </c>
      <c r="V991" s="7">
        <v>445</v>
      </c>
      <c r="W991" s="7">
        <v>504</v>
      </c>
      <c r="X991" s="49">
        <v>579</v>
      </c>
      <c r="Y991" s="56">
        <f t="shared" si="315"/>
        <v>0</v>
      </c>
      <c r="Z991" s="7">
        <f t="shared" si="316"/>
        <v>-37</v>
      </c>
      <c r="AA991" s="7">
        <f t="shared" si="317"/>
        <v>-42</v>
      </c>
      <c r="AB991" s="7">
        <f t="shared" si="318"/>
        <v>0</v>
      </c>
      <c r="AC991" s="7">
        <f t="shared" si="319"/>
        <v>0</v>
      </c>
      <c r="AD991" s="7">
        <f t="shared" si="320"/>
        <v>0</v>
      </c>
      <c r="AI991" s="86" t="b">
        <f t="shared" si="321"/>
        <v>1</v>
      </c>
      <c r="AJ991" s="86" t="b">
        <f t="shared" si="322"/>
        <v>1</v>
      </c>
      <c r="AK991" s="86" t="b">
        <f t="shared" si="323"/>
        <v>0</v>
      </c>
      <c r="AM991" s="12" t="str">
        <f t="shared" si="286"/>
        <v>no change</v>
      </c>
      <c r="AN991" s="12" t="str">
        <f t="shared" si="287"/>
        <v>blank</v>
      </c>
      <c r="AO991" s="12" t="str">
        <f t="shared" si="288"/>
        <v>increase or decrease</v>
      </c>
      <c r="AP991" s="12" t="str">
        <f t="shared" si="289"/>
        <v>decrease</v>
      </c>
      <c r="AQ991" s="12" t="str">
        <f t="shared" si="290"/>
        <v>increase or decrease</v>
      </c>
      <c r="AR991" s="12" t="str">
        <f t="shared" si="291"/>
        <v>decrease</v>
      </c>
      <c r="AS991" s="12" t="str">
        <f t="shared" si="292"/>
        <v>no change</v>
      </c>
      <c r="AT991" s="12" t="str">
        <f t="shared" si="293"/>
        <v>blank</v>
      </c>
      <c r="AU991" s="12" t="str">
        <f t="shared" si="294"/>
        <v>no change</v>
      </c>
      <c r="AV991" s="12" t="str">
        <f t="shared" si="295"/>
        <v>blank</v>
      </c>
      <c r="AW991" s="12" t="str">
        <f t="shared" si="296"/>
        <v>no change</v>
      </c>
      <c r="AX991" s="12" t="str">
        <f t="shared" si="297"/>
        <v>blank</v>
      </c>
      <c r="AY991" s="103"/>
      <c r="AZ991" s="103" t="str">
        <f t="shared" si="298"/>
        <v xml:space="preserve"> </v>
      </c>
      <c r="BA991" s="103" t="str">
        <f t="shared" si="299"/>
        <v xml:space="preserve"> </v>
      </c>
      <c r="BB991" s="103" t="str">
        <f t="shared" si="300"/>
        <v>decrease</v>
      </c>
      <c r="BC991" s="12" t="str">
        <f t="shared" si="301"/>
        <v xml:space="preserve"> </v>
      </c>
      <c r="BD991" s="12" t="str">
        <f t="shared" si="302"/>
        <v>decrease</v>
      </c>
      <c r="BE991" s="12" t="str">
        <f t="shared" si="303"/>
        <v xml:space="preserve"> </v>
      </c>
      <c r="BH991" s="110">
        <f t="shared" si="304"/>
        <v>0</v>
      </c>
      <c r="BI991" s="110">
        <f t="shared" si="305"/>
        <v>-7.3412698412698416E-2</v>
      </c>
      <c r="BJ991" s="110">
        <f t="shared" si="306"/>
        <v>-7.2538860103626937E-2</v>
      </c>
      <c r="BK991" s="110">
        <f t="shared" si="307"/>
        <v>0</v>
      </c>
      <c r="BL991" s="110">
        <f t="shared" si="308"/>
        <v>0</v>
      </c>
      <c r="BM991" s="110">
        <f t="shared" si="309"/>
        <v>0</v>
      </c>
      <c r="BN991" s="103"/>
      <c r="BO991" s="130">
        <f t="shared" si="310"/>
        <v>-7.3412698412698416E-2</v>
      </c>
      <c r="BP991" s="130" cm="1">
        <f t="array" ref="BP991">MIN(IF(BH991:BM991&lt;0, BH991:BM991))</f>
        <v>-7.3412698412698416E-2</v>
      </c>
      <c r="BQ991" s="12">
        <f t="shared" si="311"/>
        <v>0</v>
      </c>
      <c r="BR991" s="12">
        <f t="shared" si="312"/>
        <v>0</v>
      </c>
      <c r="BS991" s="12">
        <f t="shared" si="313"/>
        <v>1</v>
      </c>
      <c r="BT991" s="12"/>
      <c r="CA991" s="108"/>
    </row>
    <row r="992" spans="1:79" x14ac:dyDescent="0.35">
      <c r="A992" s="102">
        <v>44224</v>
      </c>
      <c r="B992" s="11" t="s">
        <v>26</v>
      </c>
      <c r="C992" s="7" t="s">
        <v>374</v>
      </c>
      <c r="D992" s="7" t="s">
        <v>417</v>
      </c>
      <c r="E992" s="7">
        <v>231002</v>
      </c>
      <c r="F992" s="7" t="s">
        <v>418</v>
      </c>
      <c r="G992" s="7">
        <v>231114</v>
      </c>
      <c r="H992" s="7">
        <v>1</v>
      </c>
      <c r="I992" s="7" t="str">
        <f t="shared" si="314"/>
        <v>Matches old PSSE info</v>
      </c>
      <c r="J992" s="7"/>
      <c r="K992" s="11"/>
      <c r="L992" s="7">
        <v>439</v>
      </c>
      <c r="M992" s="7">
        <v>497</v>
      </c>
      <c r="N992" s="7">
        <v>571</v>
      </c>
      <c r="O992" s="7">
        <v>512</v>
      </c>
      <c r="P992" s="7">
        <v>562</v>
      </c>
      <c r="Q992" s="7">
        <v>646</v>
      </c>
      <c r="R992" s="1"/>
      <c r="S992" s="7">
        <v>439</v>
      </c>
      <c r="T992" s="5">
        <v>445</v>
      </c>
      <c r="U992" s="5">
        <v>512</v>
      </c>
      <c r="V992" s="5">
        <v>434</v>
      </c>
      <c r="W992" s="5">
        <v>478</v>
      </c>
      <c r="X992" s="52">
        <v>549</v>
      </c>
      <c r="Y992" s="56">
        <f t="shared" si="315"/>
        <v>0</v>
      </c>
      <c r="Z992" s="7">
        <f t="shared" si="316"/>
        <v>-52</v>
      </c>
      <c r="AA992" s="7">
        <f t="shared" si="317"/>
        <v>-59</v>
      </c>
      <c r="AB992" s="7">
        <f t="shared" si="318"/>
        <v>-78</v>
      </c>
      <c r="AC992" s="7">
        <f t="shared" si="319"/>
        <v>-84</v>
      </c>
      <c r="AD992" s="7">
        <f t="shared" si="320"/>
        <v>-97</v>
      </c>
      <c r="AI992" s="86" t="b">
        <f t="shared" si="321"/>
        <v>1</v>
      </c>
      <c r="AJ992" s="86" t="b">
        <f t="shared" si="322"/>
        <v>1</v>
      </c>
      <c r="AK992" s="86" t="b">
        <f t="shared" si="323"/>
        <v>0</v>
      </c>
      <c r="AM992" s="12" t="str">
        <f t="shared" si="286"/>
        <v>no change</v>
      </c>
      <c r="AN992" s="12" t="str">
        <f t="shared" si="287"/>
        <v>blank</v>
      </c>
      <c r="AO992" s="12" t="str">
        <f t="shared" si="288"/>
        <v>increase or decrease</v>
      </c>
      <c r="AP992" s="12" t="str">
        <f t="shared" si="289"/>
        <v>decrease</v>
      </c>
      <c r="AQ992" s="12" t="str">
        <f t="shared" si="290"/>
        <v>increase or decrease</v>
      </c>
      <c r="AR992" s="12" t="str">
        <f t="shared" si="291"/>
        <v>decrease</v>
      </c>
      <c r="AS992" s="12" t="str">
        <f t="shared" si="292"/>
        <v>increase or decrease</v>
      </c>
      <c r="AT992" s="12" t="str">
        <f t="shared" si="293"/>
        <v>decrease</v>
      </c>
      <c r="AU992" s="12" t="str">
        <f t="shared" si="294"/>
        <v>increase or decrease</v>
      </c>
      <c r="AV992" s="12" t="str">
        <f t="shared" si="295"/>
        <v>decrease</v>
      </c>
      <c r="AW992" s="12" t="str">
        <f t="shared" si="296"/>
        <v>increase or decrease</v>
      </c>
      <c r="AX992" s="12" t="str">
        <f t="shared" si="297"/>
        <v>decrease</v>
      </c>
      <c r="AY992" s="103"/>
      <c r="AZ992" s="103" t="str">
        <f t="shared" si="298"/>
        <v xml:space="preserve"> </v>
      </c>
      <c r="BA992" s="103" t="str">
        <f t="shared" si="299"/>
        <v xml:space="preserve"> </v>
      </c>
      <c r="BB992" s="103" t="str">
        <f t="shared" si="300"/>
        <v>decrease</v>
      </c>
      <c r="BC992" s="12" t="str">
        <f t="shared" si="301"/>
        <v xml:space="preserve"> </v>
      </c>
      <c r="BD992" s="12" t="str">
        <f t="shared" si="302"/>
        <v>decrease</v>
      </c>
      <c r="BE992" s="12" t="str">
        <f t="shared" si="303"/>
        <v xml:space="preserve"> </v>
      </c>
      <c r="BH992" s="110">
        <f t="shared" si="304"/>
        <v>0</v>
      </c>
      <c r="BI992" s="110">
        <f t="shared" si="305"/>
        <v>-0.10462776659959759</v>
      </c>
      <c r="BJ992" s="110">
        <f t="shared" si="306"/>
        <v>-0.10332749562171628</v>
      </c>
      <c r="BK992" s="110">
        <f t="shared" si="307"/>
        <v>-0.15234375</v>
      </c>
      <c r="BL992" s="110">
        <f t="shared" si="308"/>
        <v>-0.1494661921708185</v>
      </c>
      <c r="BM992" s="110">
        <f t="shared" si="309"/>
        <v>-0.15015479876160992</v>
      </c>
      <c r="BN992" s="103"/>
      <c r="BO992" s="130">
        <f t="shared" si="310"/>
        <v>-0.15234375</v>
      </c>
      <c r="BP992" s="130" cm="1">
        <f t="array" ref="BP992">MIN(IF(BH992:BM992&lt;0, BH992:BM992))</f>
        <v>-0.15234375</v>
      </c>
      <c r="BQ992" s="12">
        <f t="shared" si="311"/>
        <v>0</v>
      </c>
      <c r="BR992" s="12">
        <f t="shared" si="312"/>
        <v>1</v>
      </c>
      <c r="BS992" s="12">
        <f t="shared" si="313"/>
        <v>0</v>
      </c>
      <c r="BT992" s="12"/>
      <c r="CA992" s="108"/>
    </row>
    <row r="993" spans="1:79" x14ac:dyDescent="0.35">
      <c r="A993" s="102">
        <v>44224</v>
      </c>
      <c r="B993" s="11" t="s">
        <v>26</v>
      </c>
      <c r="C993" s="7" t="s">
        <v>375</v>
      </c>
      <c r="D993" s="7" t="s">
        <v>417</v>
      </c>
      <c r="E993" s="7">
        <v>231002</v>
      </c>
      <c r="F993" s="7" t="s">
        <v>418</v>
      </c>
      <c r="G993" s="7">
        <v>231114</v>
      </c>
      <c r="H993" s="7">
        <v>2</v>
      </c>
      <c r="I993" s="7" t="str">
        <f t="shared" si="314"/>
        <v>Matches old PSSE info</v>
      </c>
      <c r="J993" s="7"/>
      <c r="K993" s="11"/>
      <c r="L993" s="7">
        <v>515</v>
      </c>
      <c r="M993" s="7">
        <v>621</v>
      </c>
      <c r="N993" s="7">
        <v>714</v>
      </c>
      <c r="O993" s="7">
        <v>588</v>
      </c>
      <c r="P993" s="7">
        <v>672</v>
      </c>
      <c r="Q993" s="7">
        <v>772</v>
      </c>
      <c r="R993" s="1"/>
      <c r="S993" s="5">
        <v>478</v>
      </c>
      <c r="T993" s="5">
        <v>478</v>
      </c>
      <c r="U993" s="5">
        <v>549</v>
      </c>
      <c r="V993" s="5">
        <v>478</v>
      </c>
      <c r="W993" s="5">
        <v>478</v>
      </c>
      <c r="X993" s="52">
        <v>549</v>
      </c>
      <c r="Y993" s="56">
        <f t="shared" si="315"/>
        <v>-37</v>
      </c>
      <c r="Z993" s="7">
        <f t="shared" si="316"/>
        <v>-143</v>
      </c>
      <c r="AA993" s="7">
        <f t="shared" si="317"/>
        <v>-165</v>
      </c>
      <c r="AB993" s="7">
        <f t="shared" si="318"/>
        <v>-110</v>
      </c>
      <c r="AC993" s="7">
        <f t="shared" si="319"/>
        <v>-194</v>
      </c>
      <c r="AD993" s="7">
        <f t="shared" si="320"/>
        <v>-223</v>
      </c>
      <c r="AI993" s="86" t="b">
        <f t="shared" si="321"/>
        <v>1</v>
      </c>
      <c r="AJ993" s="86" t="b">
        <f t="shared" si="322"/>
        <v>1</v>
      </c>
      <c r="AK993" s="86" t="b">
        <f t="shared" si="323"/>
        <v>0</v>
      </c>
      <c r="AM993" s="12" t="str">
        <f t="shared" si="286"/>
        <v>increase or decrease</v>
      </c>
      <c r="AN993" s="12" t="str">
        <f t="shared" si="287"/>
        <v>decrease</v>
      </c>
      <c r="AO993" s="12" t="str">
        <f t="shared" si="288"/>
        <v>increase or decrease</v>
      </c>
      <c r="AP993" s="12" t="str">
        <f t="shared" si="289"/>
        <v>decrease</v>
      </c>
      <c r="AQ993" s="12" t="str">
        <f t="shared" si="290"/>
        <v>increase or decrease</v>
      </c>
      <c r="AR993" s="12" t="str">
        <f t="shared" si="291"/>
        <v>decrease</v>
      </c>
      <c r="AS993" s="12" t="str">
        <f t="shared" si="292"/>
        <v>increase or decrease</v>
      </c>
      <c r="AT993" s="12" t="str">
        <f t="shared" si="293"/>
        <v>decrease</v>
      </c>
      <c r="AU993" s="12" t="str">
        <f t="shared" si="294"/>
        <v>increase or decrease</v>
      </c>
      <c r="AV993" s="12" t="str">
        <f t="shared" si="295"/>
        <v>decrease</v>
      </c>
      <c r="AW993" s="12" t="str">
        <f t="shared" si="296"/>
        <v>increase or decrease</v>
      </c>
      <c r="AX993" s="12" t="str">
        <f t="shared" si="297"/>
        <v>decrease</v>
      </c>
      <c r="AY993" s="103"/>
      <c r="AZ993" s="103" t="str">
        <f t="shared" si="298"/>
        <v xml:space="preserve"> </v>
      </c>
      <c r="BA993" s="103" t="str">
        <f t="shared" si="299"/>
        <v xml:space="preserve"> </v>
      </c>
      <c r="BB993" s="103" t="str">
        <f t="shared" si="300"/>
        <v>decrease</v>
      </c>
      <c r="BC993" s="12" t="str">
        <f t="shared" si="301"/>
        <v xml:space="preserve"> </v>
      </c>
      <c r="BD993" s="12" t="str">
        <f t="shared" si="302"/>
        <v>decrease</v>
      </c>
      <c r="BE993" s="12" t="str">
        <f t="shared" si="303"/>
        <v xml:space="preserve"> </v>
      </c>
      <c r="BH993" s="110">
        <f t="shared" si="304"/>
        <v>-7.184466019417475E-2</v>
      </c>
      <c r="BI993" s="110">
        <f t="shared" si="305"/>
        <v>-0.23027375201288244</v>
      </c>
      <c r="BJ993" s="110">
        <f t="shared" si="306"/>
        <v>-0.23109243697478993</v>
      </c>
      <c r="BK993" s="110">
        <f t="shared" si="307"/>
        <v>-0.1870748299319728</v>
      </c>
      <c r="BL993" s="110">
        <f t="shared" si="308"/>
        <v>-0.28869047619047616</v>
      </c>
      <c r="BM993" s="110">
        <f t="shared" si="309"/>
        <v>-0.28886010362694303</v>
      </c>
      <c r="BN993" s="103"/>
      <c r="BO993" s="130">
        <f t="shared" si="310"/>
        <v>-0.28886010362694303</v>
      </c>
      <c r="BP993" s="130" cm="1">
        <f t="array" ref="BP993">MIN(IF(BH993:BM993&lt;0, BH993:BM993))</f>
        <v>-0.28886010362694303</v>
      </c>
      <c r="BQ993" s="12">
        <f t="shared" si="311"/>
        <v>1</v>
      </c>
      <c r="BR993" s="12">
        <f t="shared" si="312"/>
        <v>0</v>
      </c>
      <c r="BS993" s="12">
        <f t="shared" si="313"/>
        <v>0</v>
      </c>
      <c r="BT993" s="12"/>
      <c r="CA993" s="108"/>
    </row>
    <row r="994" spans="1:79" x14ac:dyDescent="0.35">
      <c r="A994" s="102">
        <v>44249</v>
      </c>
      <c r="B994" s="11" t="s">
        <v>26</v>
      </c>
      <c r="C994" s="7" t="s">
        <v>88</v>
      </c>
      <c r="D994" s="7">
        <v>230</v>
      </c>
      <c r="E994" s="7">
        <v>232006</v>
      </c>
      <c r="F994" s="7">
        <v>138</v>
      </c>
      <c r="G994" s="7">
        <v>232139</v>
      </c>
      <c r="H994" s="7">
        <v>1</v>
      </c>
      <c r="I994" s="7" t="str">
        <f t="shared" si="314"/>
        <v>Matches old PSSE info</v>
      </c>
      <c r="J994" s="7"/>
      <c r="K994" s="11"/>
      <c r="L994" s="7">
        <v>366</v>
      </c>
      <c r="M994" s="7">
        <v>478</v>
      </c>
      <c r="N994" s="7">
        <v>549</v>
      </c>
      <c r="O994" s="7">
        <v>478</v>
      </c>
      <c r="P994" s="7">
        <v>478</v>
      </c>
      <c r="Q994" s="7">
        <v>549</v>
      </c>
      <c r="R994" s="1"/>
      <c r="S994" s="7">
        <v>366</v>
      </c>
      <c r="T994" s="7">
        <v>478</v>
      </c>
      <c r="U994" s="7">
        <v>549</v>
      </c>
      <c r="V994" s="7">
        <v>478</v>
      </c>
      <c r="W994" s="7">
        <v>478</v>
      </c>
      <c r="X994" s="49">
        <v>549</v>
      </c>
      <c r="Y994" s="56">
        <f t="shared" si="315"/>
        <v>0</v>
      </c>
      <c r="Z994" s="7">
        <f t="shared" si="316"/>
        <v>0</v>
      </c>
      <c r="AA994" s="7">
        <f t="shared" si="317"/>
        <v>0</v>
      </c>
      <c r="AB994" s="7">
        <f t="shared" si="318"/>
        <v>0</v>
      </c>
      <c r="AC994" s="7">
        <f t="shared" si="319"/>
        <v>0</v>
      </c>
      <c r="AD994" s="7">
        <f t="shared" si="320"/>
        <v>0</v>
      </c>
      <c r="AI994" s="86" t="b">
        <f t="shared" si="321"/>
        <v>1</v>
      </c>
      <c r="AJ994" s="86" t="b">
        <f t="shared" si="322"/>
        <v>1</v>
      </c>
      <c r="AK994" s="86" t="b">
        <f t="shared" si="323"/>
        <v>0</v>
      </c>
      <c r="AM994" s="12" t="str">
        <f t="shared" si="286"/>
        <v>no change</v>
      </c>
      <c r="AN994" s="12" t="str">
        <f t="shared" si="287"/>
        <v>blank</v>
      </c>
      <c r="AO994" s="12" t="str">
        <f t="shared" si="288"/>
        <v>no change</v>
      </c>
      <c r="AP994" s="12" t="str">
        <f t="shared" si="289"/>
        <v>blank</v>
      </c>
      <c r="AQ994" s="12" t="str">
        <f t="shared" si="290"/>
        <v>no change</v>
      </c>
      <c r="AR994" s="12" t="str">
        <f t="shared" si="291"/>
        <v>blank</v>
      </c>
      <c r="AS994" s="12" t="str">
        <f t="shared" si="292"/>
        <v>no change</v>
      </c>
      <c r="AT994" s="12" t="str">
        <f t="shared" si="293"/>
        <v>blank</v>
      </c>
      <c r="AU994" s="12" t="str">
        <f t="shared" si="294"/>
        <v>no change</v>
      </c>
      <c r="AV994" s="12" t="str">
        <f t="shared" si="295"/>
        <v>blank</v>
      </c>
      <c r="AW994" s="12" t="str">
        <f t="shared" si="296"/>
        <v>no change</v>
      </c>
      <c r="AX994" s="12" t="str">
        <f t="shared" si="297"/>
        <v>blank</v>
      </c>
      <c r="AY994" s="103"/>
      <c r="AZ994" s="103" t="str">
        <f t="shared" si="298"/>
        <v>no change</v>
      </c>
      <c r="BA994" s="103" t="str">
        <f t="shared" si="299"/>
        <v xml:space="preserve"> </v>
      </c>
      <c r="BB994" s="103" t="str">
        <f t="shared" si="300"/>
        <v xml:space="preserve"> </v>
      </c>
      <c r="BC994" s="12" t="str">
        <f t="shared" si="301"/>
        <v xml:space="preserve"> </v>
      </c>
      <c r="BD994" s="12" t="str">
        <f t="shared" si="302"/>
        <v xml:space="preserve"> </v>
      </c>
      <c r="BE994" s="12" t="str">
        <f t="shared" si="303"/>
        <v xml:space="preserve"> </v>
      </c>
      <c r="BH994" s="110">
        <f t="shared" si="304"/>
        <v>0</v>
      </c>
      <c r="BI994" s="110">
        <f t="shared" si="305"/>
        <v>0</v>
      </c>
      <c r="BJ994" s="110">
        <f t="shared" si="306"/>
        <v>0</v>
      </c>
      <c r="BK994" s="110">
        <f t="shared" si="307"/>
        <v>0</v>
      </c>
      <c r="BL994" s="110">
        <f t="shared" si="308"/>
        <v>0</v>
      </c>
      <c r="BM994" s="110">
        <f t="shared" si="309"/>
        <v>0</v>
      </c>
      <c r="BN994" s="103"/>
      <c r="BO994" s="130">
        <f t="shared" si="310"/>
        <v>0</v>
      </c>
      <c r="BP994" s="130" cm="1">
        <f t="array" ref="BP994">MIN(IF(BH994:BM994&lt;0, BH994:BM994))</f>
        <v>0</v>
      </c>
      <c r="BQ994" s="12">
        <f t="shared" si="311"/>
        <v>0</v>
      </c>
      <c r="BR994" s="12">
        <f t="shared" si="312"/>
        <v>0</v>
      </c>
      <c r="BS994" s="12">
        <f t="shared" si="313"/>
        <v>0</v>
      </c>
      <c r="BT994" s="12"/>
      <c r="CA994" s="108"/>
    </row>
    <row r="995" spans="1:79" x14ac:dyDescent="0.35">
      <c r="A995" s="102">
        <v>44224</v>
      </c>
      <c r="B995" s="11" t="s">
        <v>26</v>
      </c>
      <c r="C995" s="7" t="s">
        <v>364</v>
      </c>
      <c r="D995" s="61" t="s">
        <v>406</v>
      </c>
      <c r="E995" s="7">
        <v>232121</v>
      </c>
      <c r="F995" s="7" t="s">
        <v>407</v>
      </c>
      <c r="G995" s="7">
        <v>232006</v>
      </c>
      <c r="H995" s="7">
        <v>2</v>
      </c>
      <c r="I995" s="7" t="str">
        <f t="shared" si="314"/>
        <v>Matches old PSSE info</v>
      </c>
      <c r="J995" s="7"/>
      <c r="K995" s="11"/>
      <c r="L995" s="7">
        <v>449</v>
      </c>
      <c r="M995" s="7">
        <v>514</v>
      </c>
      <c r="N995" s="7">
        <v>592</v>
      </c>
      <c r="O995" s="7">
        <v>510</v>
      </c>
      <c r="P995" s="7">
        <v>582</v>
      </c>
      <c r="Q995" s="7">
        <v>670</v>
      </c>
      <c r="R995" s="1"/>
      <c r="S995" s="5">
        <v>395</v>
      </c>
      <c r="T995" s="5">
        <v>478</v>
      </c>
      <c r="U995" s="5">
        <v>549</v>
      </c>
      <c r="V995" s="5">
        <v>448</v>
      </c>
      <c r="W995" s="5">
        <v>478</v>
      </c>
      <c r="X995" s="52">
        <v>549</v>
      </c>
      <c r="Y995" s="56">
        <f t="shared" si="315"/>
        <v>-54</v>
      </c>
      <c r="Z995" s="7">
        <f t="shared" si="316"/>
        <v>-36</v>
      </c>
      <c r="AA995" s="7">
        <f t="shared" si="317"/>
        <v>-43</v>
      </c>
      <c r="AB995" s="7">
        <f t="shared" si="318"/>
        <v>-62</v>
      </c>
      <c r="AC995" s="7">
        <f t="shared" si="319"/>
        <v>-104</v>
      </c>
      <c r="AD995" s="7">
        <f t="shared" si="320"/>
        <v>-121</v>
      </c>
      <c r="AI995" s="86" t="b">
        <f t="shared" si="321"/>
        <v>1</v>
      </c>
      <c r="AJ995" s="86" t="b">
        <f t="shared" si="322"/>
        <v>1</v>
      </c>
      <c r="AK995" s="86" t="b">
        <f t="shared" si="323"/>
        <v>0</v>
      </c>
      <c r="AM995" s="12" t="str">
        <f t="shared" si="286"/>
        <v>increase or decrease</v>
      </c>
      <c r="AN995" s="12" t="str">
        <f t="shared" si="287"/>
        <v>decrease</v>
      </c>
      <c r="AO995" s="12" t="str">
        <f t="shared" si="288"/>
        <v>increase or decrease</v>
      </c>
      <c r="AP995" s="12" t="str">
        <f t="shared" si="289"/>
        <v>decrease</v>
      </c>
      <c r="AQ995" s="12" t="str">
        <f t="shared" si="290"/>
        <v>increase or decrease</v>
      </c>
      <c r="AR995" s="12" t="str">
        <f t="shared" si="291"/>
        <v>decrease</v>
      </c>
      <c r="AS995" s="12" t="str">
        <f t="shared" si="292"/>
        <v>increase or decrease</v>
      </c>
      <c r="AT995" s="12" t="str">
        <f t="shared" si="293"/>
        <v>decrease</v>
      </c>
      <c r="AU995" s="12" t="str">
        <f t="shared" si="294"/>
        <v>increase or decrease</v>
      </c>
      <c r="AV995" s="12" t="str">
        <f t="shared" si="295"/>
        <v>decrease</v>
      </c>
      <c r="AW995" s="12" t="str">
        <f t="shared" si="296"/>
        <v>increase or decrease</v>
      </c>
      <c r="AX995" s="12" t="str">
        <f t="shared" si="297"/>
        <v>decrease</v>
      </c>
      <c r="AY995" s="103"/>
      <c r="AZ995" s="103" t="str">
        <f t="shared" si="298"/>
        <v xml:space="preserve"> </v>
      </c>
      <c r="BA995" s="103" t="str">
        <f t="shared" si="299"/>
        <v xml:space="preserve"> </v>
      </c>
      <c r="BB995" s="103" t="str">
        <f t="shared" si="300"/>
        <v>decrease</v>
      </c>
      <c r="BC995" s="12" t="str">
        <f t="shared" si="301"/>
        <v xml:space="preserve"> </v>
      </c>
      <c r="BD995" s="12" t="str">
        <f t="shared" si="302"/>
        <v>decrease</v>
      </c>
      <c r="BE995" s="12" t="str">
        <f t="shared" si="303"/>
        <v xml:space="preserve"> </v>
      </c>
      <c r="BH995" s="110">
        <f t="shared" si="304"/>
        <v>-0.12026726057906459</v>
      </c>
      <c r="BI995" s="110">
        <f t="shared" si="305"/>
        <v>-7.0038910505836577E-2</v>
      </c>
      <c r="BJ995" s="110">
        <f t="shared" si="306"/>
        <v>-7.2635135135135129E-2</v>
      </c>
      <c r="BK995" s="110">
        <f t="shared" si="307"/>
        <v>-0.12156862745098039</v>
      </c>
      <c r="BL995" s="110">
        <f t="shared" si="308"/>
        <v>-0.17869415807560138</v>
      </c>
      <c r="BM995" s="110">
        <f t="shared" si="309"/>
        <v>-0.18059701492537314</v>
      </c>
      <c r="BN995" s="103"/>
      <c r="BO995" s="130">
        <f t="shared" si="310"/>
        <v>-0.18059701492537314</v>
      </c>
      <c r="BP995" s="130" cm="1">
        <f t="array" ref="BP995">MIN(IF(BH995:BM995&lt;0, BH995:BM995))</f>
        <v>-0.18059701492537314</v>
      </c>
      <c r="BQ995" s="12">
        <f t="shared" si="311"/>
        <v>0</v>
      </c>
      <c r="BR995" s="12">
        <f t="shared" si="312"/>
        <v>1</v>
      </c>
      <c r="BS995" s="12">
        <f t="shared" si="313"/>
        <v>0</v>
      </c>
      <c r="BT995" s="12"/>
      <c r="CA995" s="108"/>
    </row>
    <row r="996" spans="1:79" x14ac:dyDescent="0.35">
      <c r="A996" s="102">
        <v>44224</v>
      </c>
      <c r="B996" s="11" t="s">
        <v>26</v>
      </c>
      <c r="C996" s="7" t="s">
        <v>365</v>
      </c>
      <c r="D996" s="61" t="s">
        <v>406</v>
      </c>
      <c r="E996" s="7">
        <v>232121</v>
      </c>
      <c r="F996" s="7" t="s">
        <v>407</v>
      </c>
      <c r="G996" s="7">
        <v>232140</v>
      </c>
      <c r="H996" s="7">
        <v>1</v>
      </c>
      <c r="I996" s="7" t="str">
        <f t="shared" si="314"/>
        <v>Matches old PSSE info</v>
      </c>
      <c r="J996" s="7"/>
      <c r="K996" s="11"/>
      <c r="L996" s="7">
        <v>466</v>
      </c>
      <c r="M996" s="7">
        <v>578</v>
      </c>
      <c r="N996" s="7">
        <v>664</v>
      </c>
      <c r="O996" s="7">
        <v>530</v>
      </c>
      <c r="P996" s="7">
        <v>648</v>
      </c>
      <c r="Q996" s="7">
        <v>745</v>
      </c>
      <c r="R996" s="1"/>
      <c r="S996" s="96">
        <v>528</v>
      </c>
      <c r="T996" s="7">
        <v>578</v>
      </c>
      <c r="U996" s="7">
        <v>664</v>
      </c>
      <c r="V996" s="96">
        <v>598</v>
      </c>
      <c r="W996" s="96">
        <v>672</v>
      </c>
      <c r="X996" s="98">
        <v>772</v>
      </c>
      <c r="Y996" s="56">
        <f t="shared" si="315"/>
        <v>62</v>
      </c>
      <c r="Z996" s="7">
        <f t="shared" si="316"/>
        <v>0</v>
      </c>
      <c r="AA996" s="7">
        <f t="shared" si="317"/>
        <v>0</v>
      </c>
      <c r="AB996" s="7">
        <f t="shared" si="318"/>
        <v>68</v>
      </c>
      <c r="AC996" s="7">
        <f t="shared" si="319"/>
        <v>24</v>
      </c>
      <c r="AD996" s="7">
        <f t="shared" si="320"/>
        <v>27</v>
      </c>
      <c r="AI996" s="86" t="b">
        <f t="shared" si="321"/>
        <v>1</v>
      </c>
      <c r="AJ996" s="86" t="b">
        <f t="shared" si="322"/>
        <v>1</v>
      </c>
      <c r="AK996" s="86" t="b">
        <f t="shared" si="323"/>
        <v>0</v>
      </c>
      <c r="AM996" s="12" t="str">
        <f t="shared" si="286"/>
        <v>increase or decrease</v>
      </c>
      <c r="AN996" s="12" t="str">
        <f t="shared" si="287"/>
        <v>increase</v>
      </c>
      <c r="AO996" s="12" t="str">
        <f t="shared" si="288"/>
        <v>no change</v>
      </c>
      <c r="AP996" s="12" t="str">
        <f t="shared" si="289"/>
        <v>blank</v>
      </c>
      <c r="AQ996" s="12" t="str">
        <f t="shared" si="290"/>
        <v>no change</v>
      </c>
      <c r="AR996" s="12" t="str">
        <f t="shared" si="291"/>
        <v>blank</v>
      </c>
      <c r="AS996" s="12" t="str">
        <f t="shared" si="292"/>
        <v>increase or decrease</v>
      </c>
      <c r="AT996" s="12" t="str">
        <f t="shared" si="293"/>
        <v>increase</v>
      </c>
      <c r="AU996" s="12" t="str">
        <f t="shared" si="294"/>
        <v>increase or decrease</v>
      </c>
      <c r="AV996" s="12" t="str">
        <f t="shared" si="295"/>
        <v>increase</v>
      </c>
      <c r="AW996" s="12" t="str">
        <f t="shared" si="296"/>
        <v>increase or decrease</v>
      </c>
      <c r="AX996" s="12" t="str">
        <f t="shared" si="297"/>
        <v>increase</v>
      </c>
      <c r="AY996" s="103"/>
      <c r="AZ996" s="103" t="str">
        <f t="shared" si="298"/>
        <v xml:space="preserve"> </v>
      </c>
      <c r="BA996" s="103" t="str">
        <f t="shared" si="299"/>
        <v>increase</v>
      </c>
      <c r="BB996" s="103" t="str">
        <f t="shared" si="300"/>
        <v xml:space="preserve"> </v>
      </c>
      <c r="BC996" s="12" t="str">
        <f t="shared" si="301"/>
        <v>increase</v>
      </c>
      <c r="BD996" s="12" t="str">
        <f t="shared" si="302"/>
        <v xml:space="preserve"> </v>
      </c>
      <c r="BE996" s="12" t="str">
        <f t="shared" si="303"/>
        <v xml:space="preserve"> </v>
      </c>
      <c r="BH996" s="110">
        <f t="shared" si="304"/>
        <v>0.13304721030042918</v>
      </c>
      <c r="BI996" s="110">
        <f t="shared" si="305"/>
        <v>0</v>
      </c>
      <c r="BJ996" s="110">
        <f t="shared" si="306"/>
        <v>0</v>
      </c>
      <c r="BK996" s="110">
        <f t="shared" si="307"/>
        <v>0.12830188679245283</v>
      </c>
      <c r="BL996" s="110">
        <f t="shared" si="308"/>
        <v>3.7037037037037035E-2</v>
      </c>
      <c r="BM996" s="110">
        <f t="shared" si="309"/>
        <v>3.6241610738255034E-2</v>
      </c>
      <c r="BN996" s="103"/>
      <c r="BO996" s="130">
        <f t="shared" si="310"/>
        <v>0.13304721030042918</v>
      </c>
      <c r="BP996" s="130" cm="1">
        <f t="array" ref="BP996">MIN(IF(BH996:BM996&lt;0, BH996:BM996))</f>
        <v>0</v>
      </c>
      <c r="BQ996" s="12">
        <f t="shared" si="311"/>
        <v>0</v>
      </c>
      <c r="BR996" s="12">
        <f t="shared" si="312"/>
        <v>0</v>
      </c>
      <c r="BS996" s="12">
        <f t="shared" si="313"/>
        <v>0</v>
      </c>
      <c r="BT996" s="12"/>
      <c r="CA996" s="108"/>
    </row>
    <row r="997" spans="1:79" x14ac:dyDescent="0.35">
      <c r="A997" s="102">
        <v>44224</v>
      </c>
      <c r="B997" s="11" t="s">
        <v>26</v>
      </c>
      <c r="C997" s="7" t="s">
        <v>362</v>
      </c>
      <c r="D997" s="61" t="s">
        <v>403</v>
      </c>
      <c r="E997" s="7">
        <v>231122</v>
      </c>
      <c r="F997" s="7" t="s">
        <v>404</v>
      </c>
      <c r="G997" s="7">
        <v>231003</v>
      </c>
      <c r="H997" s="7">
        <v>1</v>
      </c>
      <c r="I997" s="7" t="str">
        <f t="shared" si="314"/>
        <v>Matches old PSSE info</v>
      </c>
      <c r="J997" s="7"/>
      <c r="K997" s="11"/>
      <c r="L997" s="7">
        <v>478</v>
      </c>
      <c r="M997" s="7">
        <v>478</v>
      </c>
      <c r="N997" s="7">
        <v>549</v>
      </c>
      <c r="O997" s="7">
        <v>478</v>
      </c>
      <c r="P997" s="7">
        <v>478</v>
      </c>
      <c r="Q997" s="7">
        <v>549</v>
      </c>
      <c r="R997" s="1"/>
      <c r="S997" s="5">
        <v>280</v>
      </c>
      <c r="T997" s="5">
        <v>348</v>
      </c>
      <c r="U997" s="5">
        <v>400</v>
      </c>
      <c r="V997" s="5">
        <v>316</v>
      </c>
      <c r="W997" s="5">
        <v>389</v>
      </c>
      <c r="X997" s="52">
        <v>447</v>
      </c>
      <c r="Y997" s="56">
        <f t="shared" si="315"/>
        <v>-198</v>
      </c>
      <c r="Z997" s="7">
        <f t="shared" si="316"/>
        <v>-130</v>
      </c>
      <c r="AA997" s="7">
        <f t="shared" si="317"/>
        <v>-149</v>
      </c>
      <c r="AB997" s="7">
        <f t="shared" si="318"/>
        <v>-162</v>
      </c>
      <c r="AC997" s="7">
        <f t="shared" si="319"/>
        <v>-89</v>
      </c>
      <c r="AD997" s="7">
        <f t="shared" si="320"/>
        <v>-102</v>
      </c>
      <c r="AI997" s="86" t="b">
        <f t="shared" si="321"/>
        <v>1</v>
      </c>
      <c r="AJ997" s="86" t="b">
        <f t="shared" si="322"/>
        <v>1</v>
      </c>
      <c r="AK997" s="86" t="b">
        <f t="shared" si="323"/>
        <v>0</v>
      </c>
      <c r="AM997" s="12" t="str">
        <f t="shared" si="286"/>
        <v>increase or decrease</v>
      </c>
      <c r="AN997" s="12" t="str">
        <f t="shared" si="287"/>
        <v>decrease</v>
      </c>
      <c r="AO997" s="12" t="str">
        <f t="shared" si="288"/>
        <v>increase or decrease</v>
      </c>
      <c r="AP997" s="12" t="str">
        <f t="shared" si="289"/>
        <v>decrease</v>
      </c>
      <c r="AQ997" s="12" t="str">
        <f t="shared" si="290"/>
        <v>increase or decrease</v>
      </c>
      <c r="AR997" s="12" t="str">
        <f t="shared" si="291"/>
        <v>decrease</v>
      </c>
      <c r="AS997" s="12" t="str">
        <f t="shared" si="292"/>
        <v>increase or decrease</v>
      </c>
      <c r="AT997" s="12" t="str">
        <f t="shared" si="293"/>
        <v>decrease</v>
      </c>
      <c r="AU997" s="12" t="str">
        <f t="shared" si="294"/>
        <v>increase or decrease</v>
      </c>
      <c r="AV997" s="12" t="str">
        <f t="shared" si="295"/>
        <v>decrease</v>
      </c>
      <c r="AW997" s="12" t="str">
        <f t="shared" si="296"/>
        <v>increase or decrease</v>
      </c>
      <c r="AX997" s="12" t="str">
        <f t="shared" si="297"/>
        <v>decrease</v>
      </c>
      <c r="AY997" s="103"/>
      <c r="AZ997" s="103" t="str">
        <f t="shared" si="298"/>
        <v xml:space="preserve"> </v>
      </c>
      <c r="BA997" s="103" t="str">
        <f t="shared" si="299"/>
        <v xml:space="preserve"> </v>
      </c>
      <c r="BB997" s="103" t="str">
        <f t="shared" si="300"/>
        <v>decrease</v>
      </c>
      <c r="BC997" s="12" t="str">
        <f t="shared" si="301"/>
        <v xml:space="preserve"> </v>
      </c>
      <c r="BD997" s="12" t="str">
        <f t="shared" si="302"/>
        <v>decrease</v>
      </c>
      <c r="BE997" s="12" t="str">
        <f t="shared" si="303"/>
        <v xml:space="preserve"> </v>
      </c>
      <c r="BH997" s="110">
        <f t="shared" si="304"/>
        <v>-0.41422594142259417</v>
      </c>
      <c r="BI997" s="110">
        <f t="shared" si="305"/>
        <v>-0.27196652719665271</v>
      </c>
      <c r="BJ997" s="110">
        <f t="shared" si="306"/>
        <v>-0.27140255009107467</v>
      </c>
      <c r="BK997" s="110">
        <f t="shared" si="307"/>
        <v>-0.33891213389121339</v>
      </c>
      <c r="BL997" s="110">
        <f t="shared" si="308"/>
        <v>-0.18619246861924685</v>
      </c>
      <c r="BM997" s="110">
        <f t="shared" si="309"/>
        <v>-0.18579234972677597</v>
      </c>
      <c r="BN997" s="103"/>
      <c r="BO997" s="130">
        <f t="shared" si="310"/>
        <v>-0.41422594142259417</v>
      </c>
      <c r="BP997" s="130" cm="1">
        <f t="array" ref="BP997">MIN(IF(BH997:BM997&lt;0, BH997:BM997))</f>
        <v>-0.41422594142259417</v>
      </c>
      <c r="BQ997" s="12">
        <f t="shared" si="311"/>
        <v>1</v>
      </c>
      <c r="BR997" s="12">
        <f t="shared" si="312"/>
        <v>0</v>
      </c>
      <c r="BS997" s="12">
        <f t="shared" si="313"/>
        <v>0</v>
      </c>
      <c r="BT997" s="12"/>
      <c r="CA997" s="108"/>
    </row>
    <row r="998" spans="1:79" x14ac:dyDescent="0.35">
      <c r="A998" s="102">
        <v>44224</v>
      </c>
      <c r="B998" s="11" t="s">
        <v>26</v>
      </c>
      <c r="C998" s="7" t="s">
        <v>368</v>
      </c>
      <c r="D998" s="61" t="s">
        <v>412</v>
      </c>
      <c r="E998" s="7">
        <v>200010</v>
      </c>
      <c r="F998" s="7" t="s">
        <v>413</v>
      </c>
      <c r="G998" s="7">
        <v>231003</v>
      </c>
      <c r="H998" s="7">
        <v>1</v>
      </c>
      <c r="I998" s="7" t="str">
        <f t="shared" si="314"/>
        <v>Matches old PSSE info</v>
      </c>
      <c r="J998" s="7"/>
      <c r="K998" s="11"/>
      <c r="L998" s="7">
        <v>1195</v>
      </c>
      <c r="M998" s="7">
        <v>1398</v>
      </c>
      <c r="N998" s="7">
        <v>1608</v>
      </c>
      <c r="O998" s="7">
        <v>1362</v>
      </c>
      <c r="P998" s="7">
        <v>1500</v>
      </c>
      <c r="Q998" s="7">
        <v>1828</v>
      </c>
      <c r="R998" s="1"/>
      <c r="S998" s="5">
        <v>796</v>
      </c>
      <c r="T998" s="5">
        <v>932</v>
      </c>
      <c r="U998" s="5">
        <v>1072</v>
      </c>
      <c r="V998" s="5">
        <v>908</v>
      </c>
      <c r="W998" s="5">
        <v>1059</v>
      </c>
      <c r="X998" s="52">
        <v>1218</v>
      </c>
      <c r="Y998" s="56">
        <f t="shared" si="315"/>
        <v>-399</v>
      </c>
      <c r="Z998" s="7">
        <f t="shared" si="316"/>
        <v>-466</v>
      </c>
      <c r="AA998" s="7">
        <f t="shared" si="317"/>
        <v>-536</v>
      </c>
      <c r="AB998" s="7">
        <f t="shared" si="318"/>
        <v>-454</v>
      </c>
      <c r="AC998" s="7">
        <f t="shared" si="319"/>
        <v>-441</v>
      </c>
      <c r="AD998" s="7">
        <f t="shared" si="320"/>
        <v>-610</v>
      </c>
      <c r="AI998" s="86" t="b">
        <f t="shared" si="321"/>
        <v>1</v>
      </c>
      <c r="AJ998" s="86" t="b">
        <f t="shared" si="322"/>
        <v>1</v>
      </c>
      <c r="AK998" s="86" t="b">
        <f t="shared" si="323"/>
        <v>0</v>
      </c>
      <c r="AM998" s="12" t="str">
        <f t="shared" si="286"/>
        <v>increase or decrease</v>
      </c>
      <c r="AN998" s="12" t="str">
        <f t="shared" si="287"/>
        <v>decrease</v>
      </c>
      <c r="AO998" s="12" t="str">
        <f t="shared" si="288"/>
        <v>increase or decrease</v>
      </c>
      <c r="AP998" s="12" t="str">
        <f t="shared" si="289"/>
        <v>decrease</v>
      </c>
      <c r="AQ998" s="12" t="str">
        <f t="shared" si="290"/>
        <v>increase or decrease</v>
      </c>
      <c r="AR998" s="12" t="str">
        <f t="shared" si="291"/>
        <v>decrease</v>
      </c>
      <c r="AS998" s="12" t="str">
        <f t="shared" si="292"/>
        <v>increase or decrease</v>
      </c>
      <c r="AT998" s="12" t="str">
        <f t="shared" si="293"/>
        <v>decrease</v>
      </c>
      <c r="AU998" s="12" t="str">
        <f t="shared" si="294"/>
        <v>increase or decrease</v>
      </c>
      <c r="AV998" s="12" t="str">
        <f t="shared" si="295"/>
        <v>decrease</v>
      </c>
      <c r="AW998" s="12" t="str">
        <f t="shared" si="296"/>
        <v>increase or decrease</v>
      </c>
      <c r="AX998" s="12" t="str">
        <f t="shared" si="297"/>
        <v>decrease</v>
      </c>
      <c r="AY998" s="103"/>
      <c r="AZ998" s="103" t="str">
        <f t="shared" si="298"/>
        <v xml:space="preserve"> </v>
      </c>
      <c r="BA998" s="103" t="str">
        <f t="shared" si="299"/>
        <v xml:space="preserve"> </v>
      </c>
      <c r="BB998" s="103" t="str">
        <f t="shared" si="300"/>
        <v>decrease</v>
      </c>
      <c r="BC998" s="12" t="str">
        <f t="shared" si="301"/>
        <v xml:space="preserve"> </v>
      </c>
      <c r="BD998" s="12" t="str">
        <f t="shared" si="302"/>
        <v>decrease</v>
      </c>
      <c r="BE998" s="12" t="str">
        <f t="shared" si="303"/>
        <v xml:space="preserve"> </v>
      </c>
      <c r="BH998" s="110">
        <f t="shared" si="304"/>
        <v>-0.33389121338912137</v>
      </c>
      <c r="BI998" s="110">
        <f t="shared" si="305"/>
        <v>-0.33333333333333331</v>
      </c>
      <c r="BJ998" s="110">
        <f t="shared" si="306"/>
        <v>-0.33333333333333331</v>
      </c>
      <c r="BK998" s="110">
        <f t="shared" si="307"/>
        <v>-0.33333333333333331</v>
      </c>
      <c r="BL998" s="110">
        <f t="shared" si="308"/>
        <v>-0.29399999999999998</v>
      </c>
      <c r="BM998" s="110">
        <f t="shared" si="309"/>
        <v>-0.33369803063457332</v>
      </c>
      <c r="BN998" s="103"/>
      <c r="BO998" s="130">
        <f t="shared" si="310"/>
        <v>-0.33389121338912137</v>
      </c>
      <c r="BP998" s="130" cm="1">
        <f t="array" ref="BP998">MIN(IF(BH998:BM998&lt;0, BH998:BM998))</f>
        <v>-0.33389121338912137</v>
      </c>
      <c r="BQ998" s="12">
        <f t="shared" si="311"/>
        <v>1</v>
      </c>
      <c r="BR998" s="12">
        <f t="shared" si="312"/>
        <v>0</v>
      </c>
      <c r="BS998" s="12">
        <f t="shared" si="313"/>
        <v>0</v>
      </c>
      <c r="BT998" s="12"/>
      <c r="CA998" s="108"/>
    </row>
    <row r="999" spans="1:79" x14ac:dyDescent="0.35">
      <c r="A999" s="102">
        <v>44224</v>
      </c>
      <c r="B999" s="11" t="s">
        <v>26</v>
      </c>
      <c r="C999" s="7" t="s">
        <v>372</v>
      </c>
      <c r="D999" s="61" t="s">
        <v>412</v>
      </c>
      <c r="E999" s="7">
        <v>200010</v>
      </c>
      <c r="F999" s="7" t="s">
        <v>413</v>
      </c>
      <c r="G999" s="7">
        <v>231003</v>
      </c>
      <c r="H999" s="7">
        <v>2</v>
      </c>
      <c r="I999" s="7" t="str">
        <f t="shared" si="314"/>
        <v>Matches old PSSE info</v>
      </c>
      <c r="J999" s="7"/>
      <c r="K999" s="11"/>
      <c r="L999" s="7">
        <v>1195</v>
      </c>
      <c r="M999" s="7">
        <v>1398</v>
      </c>
      <c r="N999" s="7">
        <v>1608</v>
      </c>
      <c r="O999" s="7">
        <v>1362</v>
      </c>
      <c r="P999" s="7">
        <v>1500</v>
      </c>
      <c r="Q999" s="7">
        <v>1725</v>
      </c>
      <c r="R999" s="1"/>
      <c r="S999" s="5">
        <v>796</v>
      </c>
      <c r="T999" s="5">
        <v>932</v>
      </c>
      <c r="U999" s="5">
        <v>1072</v>
      </c>
      <c r="V999" s="5">
        <v>908</v>
      </c>
      <c r="W999" s="5">
        <v>1059</v>
      </c>
      <c r="X999" s="52">
        <v>1218</v>
      </c>
      <c r="Y999" s="56">
        <f t="shared" si="315"/>
        <v>-399</v>
      </c>
      <c r="Z999" s="7">
        <f t="shared" si="316"/>
        <v>-466</v>
      </c>
      <c r="AA999" s="7">
        <f t="shared" si="317"/>
        <v>-536</v>
      </c>
      <c r="AB999" s="7">
        <f t="shared" si="318"/>
        <v>-454</v>
      </c>
      <c r="AC999" s="7">
        <f t="shared" si="319"/>
        <v>-441</v>
      </c>
      <c r="AD999" s="7">
        <f t="shared" si="320"/>
        <v>-507</v>
      </c>
      <c r="AI999" s="86" t="b">
        <f t="shared" si="321"/>
        <v>1</v>
      </c>
      <c r="AJ999" s="86" t="b">
        <f t="shared" si="322"/>
        <v>1</v>
      </c>
      <c r="AK999" s="86" t="b">
        <f t="shared" si="323"/>
        <v>0</v>
      </c>
      <c r="AM999" s="12" t="str">
        <f t="shared" si="286"/>
        <v>increase or decrease</v>
      </c>
      <c r="AN999" s="12" t="str">
        <f t="shared" si="287"/>
        <v>decrease</v>
      </c>
      <c r="AO999" s="12" t="str">
        <f t="shared" si="288"/>
        <v>increase or decrease</v>
      </c>
      <c r="AP999" s="12" t="str">
        <f t="shared" si="289"/>
        <v>decrease</v>
      </c>
      <c r="AQ999" s="12" t="str">
        <f t="shared" si="290"/>
        <v>increase or decrease</v>
      </c>
      <c r="AR999" s="12" t="str">
        <f t="shared" si="291"/>
        <v>decrease</v>
      </c>
      <c r="AS999" s="12" t="str">
        <f t="shared" si="292"/>
        <v>increase or decrease</v>
      </c>
      <c r="AT999" s="12" t="str">
        <f t="shared" si="293"/>
        <v>decrease</v>
      </c>
      <c r="AU999" s="12" t="str">
        <f t="shared" si="294"/>
        <v>increase or decrease</v>
      </c>
      <c r="AV999" s="12" t="str">
        <f t="shared" si="295"/>
        <v>decrease</v>
      </c>
      <c r="AW999" s="12" t="str">
        <f t="shared" si="296"/>
        <v>increase or decrease</v>
      </c>
      <c r="AX999" s="12" t="str">
        <f t="shared" si="297"/>
        <v>decrease</v>
      </c>
      <c r="AY999" s="103"/>
      <c r="AZ999" s="103" t="str">
        <f t="shared" si="298"/>
        <v xml:space="preserve"> </v>
      </c>
      <c r="BA999" s="103" t="str">
        <f t="shared" si="299"/>
        <v xml:space="preserve"> </v>
      </c>
      <c r="BB999" s="103" t="str">
        <f t="shared" si="300"/>
        <v>decrease</v>
      </c>
      <c r="BC999" s="12" t="str">
        <f t="shared" si="301"/>
        <v xml:space="preserve"> </v>
      </c>
      <c r="BD999" s="12" t="str">
        <f t="shared" si="302"/>
        <v>decrease</v>
      </c>
      <c r="BE999" s="12" t="str">
        <f t="shared" si="303"/>
        <v xml:space="preserve"> </v>
      </c>
      <c r="BH999" s="110">
        <f t="shared" si="304"/>
        <v>-0.33389121338912137</v>
      </c>
      <c r="BI999" s="110">
        <f t="shared" si="305"/>
        <v>-0.33333333333333331</v>
      </c>
      <c r="BJ999" s="110">
        <f t="shared" si="306"/>
        <v>-0.33333333333333331</v>
      </c>
      <c r="BK999" s="110">
        <f t="shared" si="307"/>
        <v>-0.33333333333333331</v>
      </c>
      <c r="BL999" s="110">
        <f t="shared" si="308"/>
        <v>-0.29399999999999998</v>
      </c>
      <c r="BM999" s="110">
        <f t="shared" si="309"/>
        <v>-0.29391304347826086</v>
      </c>
      <c r="BN999" s="103"/>
      <c r="BO999" s="130">
        <f t="shared" si="310"/>
        <v>-0.33389121338912137</v>
      </c>
      <c r="BP999" s="130" cm="1">
        <f t="array" ref="BP999">MIN(IF(BH999:BM999&lt;0, BH999:BM999))</f>
        <v>-0.33389121338912137</v>
      </c>
      <c r="BQ999" s="12">
        <f t="shared" si="311"/>
        <v>1</v>
      </c>
      <c r="BR999" s="12">
        <f t="shared" si="312"/>
        <v>0</v>
      </c>
      <c r="BS999" s="12">
        <f t="shared" si="313"/>
        <v>0</v>
      </c>
      <c r="BT999" s="12"/>
      <c r="CA999" s="108"/>
    </row>
    <row r="1000" spans="1:79" x14ac:dyDescent="0.35">
      <c r="A1000" s="102">
        <v>44224</v>
      </c>
      <c r="B1000" s="11" t="s">
        <v>26</v>
      </c>
      <c r="C1000" s="7" t="s">
        <v>376</v>
      </c>
      <c r="D1000" s="7" t="s">
        <v>419</v>
      </c>
      <c r="E1000" s="7">
        <v>232004</v>
      </c>
      <c r="F1000" s="7" t="s">
        <v>185</v>
      </c>
      <c r="G1000" s="7">
        <v>232113</v>
      </c>
      <c r="H1000" s="7">
        <v>1</v>
      </c>
      <c r="I1000" s="7" t="str">
        <f t="shared" si="314"/>
        <v>Matches old PSSE info</v>
      </c>
      <c r="J1000" s="7"/>
      <c r="K1000" s="11"/>
      <c r="L1000" s="7">
        <v>436</v>
      </c>
      <c r="M1000" s="7">
        <v>478</v>
      </c>
      <c r="N1000" s="7">
        <v>504</v>
      </c>
      <c r="O1000" s="7">
        <v>478</v>
      </c>
      <c r="P1000" s="7">
        <v>478</v>
      </c>
      <c r="Q1000" s="7">
        <v>504</v>
      </c>
      <c r="R1000" s="1"/>
      <c r="S1000" s="5">
        <v>329</v>
      </c>
      <c r="T1000" s="5">
        <v>372</v>
      </c>
      <c r="U1000" s="5">
        <v>428</v>
      </c>
      <c r="V1000" s="5">
        <v>384</v>
      </c>
      <c r="W1000" s="5">
        <v>421</v>
      </c>
      <c r="X1000" s="52">
        <v>480</v>
      </c>
      <c r="Y1000" s="56">
        <f t="shared" si="315"/>
        <v>-107</v>
      </c>
      <c r="Z1000" s="7">
        <f t="shared" si="316"/>
        <v>-106</v>
      </c>
      <c r="AA1000" s="7">
        <f t="shared" si="317"/>
        <v>-76</v>
      </c>
      <c r="AB1000" s="7">
        <f t="shared" si="318"/>
        <v>-94</v>
      </c>
      <c r="AC1000" s="7">
        <f t="shared" si="319"/>
        <v>-57</v>
      </c>
      <c r="AD1000" s="7">
        <f t="shared" si="320"/>
        <v>-24</v>
      </c>
      <c r="AI1000" s="86" t="b">
        <f t="shared" si="321"/>
        <v>1</v>
      </c>
      <c r="AJ1000" s="86" t="b">
        <f t="shared" si="322"/>
        <v>1</v>
      </c>
      <c r="AK1000" s="86" t="b">
        <f t="shared" si="323"/>
        <v>0</v>
      </c>
      <c r="AM1000" s="12" t="str">
        <f t="shared" si="286"/>
        <v>increase or decrease</v>
      </c>
      <c r="AN1000" s="12" t="str">
        <f t="shared" si="287"/>
        <v>decrease</v>
      </c>
      <c r="AO1000" s="12" t="str">
        <f t="shared" si="288"/>
        <v>increase or decrease</v>
      </c>
      <c r="AP1000" s="12" t="str">
        <f t="shared" si="289"/>
        <v>decrease</v>
      </c>
      <c r="AQ1000" s="12" t="str">
        <f t="shared" si="290"/>
        <v>increase or decrease</v>
      </c>
      <c r="AR1000" s="12" t="str">
        <f t="shared" si="291"/>
        <v>decrease</v>
      </c>
      <c r="AS1000" s="12" t="str">
        <f t="shared" si="292"/>
        <v>increase or decrease</v>
      </c>
      <c r="AT1000" s="12" t="str">
        <f t="shared" si="293"/>
        <v>decrease</v>
      </c>
      <c r="AU1000" s="12" t="str">
        <f t="shared" si="294"/>
        <v>increase or decrease</v>
      </c>
      <c r="AV1000" s="12" t="str">
        <f t="shared" si="295"/>
        <v>decrease</v>
      </c>
      <c r="AW1000" s="12" t="str">
        <f t="shared" si="296"/>
        <v>increase or decrease</v>
      </c>
      <c r="AX1000" s="12" t="str">
        <f t="shared" si="297"/>
        <v>decrease</v>
      </c>
      <c r="AY1000" s="103"/>
      <c r="AZ1000" s="103" t="str">
        <f t="shared" si="298"/>
        <v xml:space="preserve"> </v>
      </c>
      <c r="BA1000" s="103" t="str">
        <f t="shared" si="299"/>
        <v xml:space="preserve"> </v>
      </c>
      <c r="BB1000" s="103" t="str">
        <f t="shared" si="300"/>
        <v>decrease</v>
      </c>
      <c r="BC1000" s="12" t="str">
        <f t="shared" si="301"/>
        <v xml:space="preserve"> </v>
      </c>
      <c r="BD1000" s="12" t="str">
        <f t="shared" si="302"/>
        <v>decrease</v>
      </c>
      <c r="BE1000" s="12" t="str">
        <f t="shared" si="303"/>
        <v xml:space="preserve"> </v>
      </c>
      <c r="BH1000" s="110">
        <f t="shared" si="304"/>
        <v>-0.24541284403669725</v>
      </c>
      <c r="BI1000" s="110">
        <f t="shared" si="305"/>
        <v>-0.22175732217573221</v>
      </c>
      <c r="BJ1000" s="110">
        <f t="shared" si="306"/>
        <v>-0.15079365079365079</v>
      </c>
      <c r="BK1000" s="110">
        <f t="shared" si="307"/>
        <v>-0.19665271966527198</v>
      </c>
      <c r="BL1000" s="110">
        <f t="shared" si="308"/>
        <v>-0.1192468619246862</v>
      </c>
      <c r="BM1000" s="110">
        <f t="shared" si="309"/>
        <v>-4.7619047619047616E-2</v>
      </c>
      <c r="BN1000" s="103"/>
      <c r="BO1000" s="130">
        <f t="shared" si="310"/>
        <v>-0.24541284403669725</v>
      </c>
      <c r="BP1000" s="130" cm="1">
        <f t="array" ref="BP1000">MIN(IF(BH1000:BM1000&lt;0, BH1000:BM1000))</f>
        <v>-0.24541284403669725</v>
      </c>
      <c r="BQ1000" s="12">
        <f t="shared" si="311"/>
        <v>1</v>
      </c>
      <c r="BR1000" s="12">
        <f t="shared" si="312"/>
        <v>0</v>
      </c>
      <c r="BS1000" s="12">
        <f t="shared" si="313"/>
        <v>0</v>
      </c>
      <c r="BT1000" s="12"/>
      <c r="CA1000" s="108"/>
    </row>
    <row r="1001" spans="1:79" x14ac:dyDescent="0.35">
      <c r="A1001" s="102">
        <v>44224</v>
      </c>
      <c r="B1001" s="11" t="s">
        <v>26</v>
      </c>
      <c r="C1001" s="7" t="s">
        <v>378</v>
      </c>
      <c r="D1001" s="7" t="s">
        <v>422</v>
      </c>
      <c r="E1001" s="7">
        <v>232007</v>
      </c>
      <c r="F1001" s="7" t="s">
        <v>423</v>
      </c>
      <c r="G1001" s="7">
        <v>232128</v>
      </c>
      <c r="H1001" s="7">
        <v>1</v>
      </c>
      <c r="I1001" s="7" t="str">
        <f t="shared" si="314"/>
        <v>Matches old PSSE info</v>
      </c>
      <c r="J1001" s="7"/>
      <c r="K1001" s="11"/>
      <c r="L1001" s="7">
        <v>368</v>
      </c>
      <c r="M1001" s="7">
        <v>424</v>
      </c>
      <c r="N1001" s="7">
        <v>488</v>
      </c>
      <c r="O1001" s="7">
        <v>420</v>
      </c>
      <c r="P1001" s="7">
        <v>478</v>
      </c>
      <c r="Q1001" s="7">
        <v>549</v>
      </c>
      <c r="R1001" s="1"/>
      <c r="S1001" s="5">
        <v>329</v>
      </c>
      <c r="T1001" s="5">
        <v>372</v>
      </c>
      <c r="U1001" s="5">
        <v>428</v>
      </c>
      <c r="V1001" s="5">
        <v>384</v>
      </c>
      <c r="W1001" s="5">
        <v>421</v>
      </c>
      <c r="X1001" s="5">
        <v>484</v>
      </c>
      <c r="Y1001" s="56">
        <f t="shared" si="315"/>
        <v>-39</v>
      </c>
      <c r="Z1001" s="7">
        <f t="shared" si="316"/>
        <v>-52</v>
      </c>
      <c r="AA1001" s="7">
        <f t="shared" si="317"/>
        <v>-60</v>
      </c>
      <c r="AB1001" s="7">
        <f t="shared" si="318"/>
        <v>-36</v>
      </c>
      <c r="AC1001" s="7">
        <f t="shared" si="319"/>
        <v>-57</v>
      </c>
      <c r="AD1001" s="7">
        <f t="shared" si="320"/>
        <v>-65</v>
      </c>
      <c r="AI1001" s="86" t="b">
        <f t="shared" si="321"/>
        <v>1</v>
      </c>
      <c r="AJ1001" s="86" t="b">
        <f t="shared" si="322"/>
        <v>1</v>
      </c>
      <c r="AK1001" s="86" t="b">
        <f t="shared" si="323"/>
        <v>0</v>
      </c>
      <c r="AM1001" s="12" t="str">
        <f t="shared" si="286"/>
        <v>increase or decrease</v>
      </c>
      <c r="AN1001" s="12" t="str">
        <f t="shared" si="287"/>
        <v>decrease</v>
      </c>
      <c r="AO1001" s="12" t="str">
        <f t="shared" si="288"/>
        <v>increase or decrease</v>
      </c>
      <c r="AP1001" s="12" t="str">
        <f t="shared" si="289"/>
        <v>decrease</v>
      </c>
      <c r="AQ1001" s="12" t="str">
        <f t="shared" si="290"/>
        <v>increase or decrease</v>
      </c>
      <c r="AR1001" s="12" t="str">
        <f t="shared" si="291"/>
        <v>decrease</v>
      </c>
      <c r="AS1001" s="12" t="str">
        <f t="shared" si="292"/>
        <v>increase or decrease</v>
      </c>
      <c r="AT1001" s="12" t="str">
        <f t="shared" si="293"/>
        <v>decrease</v>
      </c>
      <c r="AU1001" s="12" t="str">
        <f t="shared" si="294"/>
        <v>increase or decrease</v>
      </c>
      <c r="AV1001" s="12" t="str">
        <f t="shared" si="295"/>
        <v>decrease</v>
      </c>
      <c r="AW1001" s="12" t="str">
        <f t="shared" si="296"/>
        <v>increase or decrease</v>
      </c>
      <c r="AX1001" s="12" t="str">
        <f t="shared" si="297"/>
        <v>decrease</v>
      </c>
      <c r="AY1001" s="103"/>
      <c r="AZ1001" s="103" t="str">
        <f t="shared" si="298"/>
        <v xml:space="preserve"> </v>
      </c>
      <c r="BA1001" s="103" t="str">
        <f t="shared" si="299"/>
        <v xml:space="preserve"> </v>
      </c>
      <c r="BB1001" s="103" t="str">
        <f t="shared" si="300"/>
        <v>decrease</v>
      </c>
      <c r="BC1001" s="12" t="str">
        <f t="shared" si="301"/>
        <v xml:space="preserve"> </v>
      </c>
      <c r="BD1001" s="12" t="str">
        <f t="shared" si="302"/>
        <v>decrease</v>
      </c>
      <c r="BE1001" s="12" t="str">
        <f t="shared" si="303"/>
        <v xml:space="preserve"> </v>
      </c>
      <c r="BH1001" s="110">
        <f t="shared" si="304"/>
        <v>-0.10597826086956522</v>
      </c>
      <c r="BI1001" s="110">
        <f t="shared" si="305"/>
        <v>-0.12264150943396226</v>
      </c>
      <c r="BJ1001" s="110">
        <f t="shared" si="306"/>
        <v>-0.12295081967213115</v>
      </c>
      <c r="BK1001" s="110">
        <f t="shared" si="307"/>
        <v>-8.5714285714285715E-2</v>
      </c>
      <c r="BL1001" s="110">
        <f t="shared" si="308"/>
        <v>-0.1192468619246862</v>
      </c>
      <c r="BM1001" s="110">
        <f t="shared" si="309"/>
        <v>-0.11839708561020036</v>
      </c>
      <c r="BN1001" s="103"/>
      <c r="BO1001" s="130">
        <f t="shared" si="310"/>
        <v>-0.12295081967213115</v>
      </c>
      <c r="BP1001" s="130" cm="1">
        <f t="array" ref="BP1001">MIN(IF(BH1001:BM1001&lt;0, BH1001:BM1001))</f>
        <v>-0.12295081967213115</v>
      </c>
      <c r="BQ1001" s="12">
        <f t="shared" si="311"/>
        <v>0</v>
      </c>
      <c r="BR1001" s="12">
        <f t="shared" si="312"/>
        <v>1</v>
      </c>
      <c r="BS1001" s="12">
        <f t="shared" si="313"/>
        <v>0</v>
      </c>
      <c r="BT1001" s="12"/>
      <c r="CA1001" s="108"/>
    </row>
    <row r="1002" spans="1:79" x14ac:dyDescent="0.35">
      <c r="A1002" s="102">
        <v>44224</v>
      </c>
      <c r="B1002" s="11" t="s">
        <v>26</v>
      </c>
      <c r="C1002" s="7" t="s">
        <v>370</v>
      </c>
      <c r="D1002" s="7" t="s">
        <v>411</v>
      </c>
      <c r="E1002" s="7">
        <v>231004</v>
      </c>
      <c r="F1002" s="7" t="s">
        <v>414</v>
      </c>
      <c r="G1002" s="7">
        <v>231126</v>
      </c>
      <c r="H1002" s="7">
        <v>1</v>
      </c>
      <c r="I1002" s="7" t="str">
        <f t="shared" si="314"/>
        <v>Matches old PSSE info</v>
      </c>
      <c r="J1002" s="7"/>
      <c r="K1002" s="11"/>
      <c r="L1002" s="7">
        <v>382</v>
      </c>
      <c r="M1002" s="7">
        <v>382</v>
      </c>
      <c r="N1002" s="7">
        <v>439</v>
      </c>
      <c r="O1002" s="7">
        <v>382</v>
      </c>
      <c r="P1002" s="7">
        <v>382</v>
      </c>
      <c r="Q1002" s="7">
        <v>439</v>
      </c>
      <c r="R1002" s="1"/>
      <c r="S1002" s="5">
        <v>380</v>
      </c>
      <c r="T1002" s="7">
        <v>382</v>
      </c>
      <c r="U1002" s="7">
        <v>439</v>
      </c>
      <c r="V1002" s="7">
        <v>382</v>
      </c>
      <c r="W1002" s="7">
        <v>382</v>
      </c>
      <c r="X1002" s="7">
        <v>439</v>
      </c>
      <c r="Y1002" s="56">
        <f t="shared" si="315"/>
        <v>-2</v>
      </c>
      <c r="Z1002" s="7">
        <f t="shared" si="316"/>
        <v>0</v>
      </c>
      <c r="AA1002" s="7">
        <f t="shared" si="317"/>
        <v>0</v>
      </c>
      <c r="AB1002" s="7">
        <f t="shared" si="318"/>
        <v>0</v>
      </c>
      <c r="AC1002" s="7">
        <f t="shared" si="319"/>
        <v>0</v>
      </c>
      <c r="AD1002" s="7">
        <f t="shared" si="320"/>
        <v>0</v>
      </c>
      <c r="AI1002" s="86" t="b">
        <f t="shared" si="321"/>
        <v>1</v>
      </c>
      <c r="AJ1002" s="86" t="b">
        <f t="shared" si="322"/>
        <v>1</v>
      </c>
      <c r="AK1002" s="86" t="b">
        <f t="shared" si="323"/>
        <v>0</v>
      </c>
      <c r="AM1002" s="12" t="str">
        <f t="shared" si="286"/>
        <v>increase or decrease</v>
      </c>
      <c r="AN1002" s="12" t="str">
        <f t="shared" si="287"/>
        <v>decrease</v>
      </c>
      <c r="AO1002" s="12" t="str">
        <f t="shared" si="288"/>
        <v>no change</v>
      </c>
      <c r="AP1002" s="12" t="str">
        <f t="shared" si="289"/>
        <v>blank</v>
      </c>
      <c r="AQ1002" s="12" t="str">
        <f t="shared" si="290"/>
        <v>no change</v>
      </c>
      <c r="AR1002" s="12" t="str">
        <f t="shared" si="291"/>
        <v>blank</v>
      </c>
      <c r="AS1002" s="12" t="str">
        <f t="shared" si="292"/>
        <v>no change</v>
      </c>
      <c r="AT1002" s="12" t="str">
        <f t="shared" si="293"/>
        <v>blank</v>
      </c>
      <c r="AU1002" s="12" t="str">
        <f t="shared" si="294"/>
        <v>no change</v>
      </c>
      <c r="AV1002" s="12" t="str">
        <f t="shared" si="295"/>
        <v>blank</v>
      </c>
      <c r="AW1002" s="12" t="str">
        <f t="shared" si="296"/>
        <v>no change</v>
      </c>
      <c r="AX1002" s="12" t="str">
        <f t="shared" si="297"/>
        <v>blank</v>
      </c>
      <c r="AY1002" s="103"/>
      <c r="AZ1002" s="103" t="str">
        <f t="shared" si="298"/>
        <v xml:space="preserve"> </v>
      </c>
      <c r="BA1002" s="103" t="str">
        <f t="shared" si="299"/>
        <v xml:space="preserve"> </v>
      </c>
      <c r="BB1002" s="103" t="str">
        <f t="shared" si="300"/>
        <v>decrease</v>
      </c>
      <c r="BC1002" s="12" t="str">
        <f t="shared" si="301"/>
        <v xml:space="preserve"> </v>
      </c>
      <c r="BD1002" s="12" t="str">
        <f t="shared" si="302"/>
        <v>decrease</v>
      </c>
      <c r="BE1002" s="12" t="str">
        <f t="shared" si="303"/>
        <v xml:space="preserve"> </v>
      </c>
      <c r="BH1002" s="110">
        <f t="shared" si="304"/>
        <v>-5.235602094240838E-3</v>
      </c>
      <c r="BI1002" s="110">
        <f t="shared" si="305"/>
        <v>0</v>
      </c>
      <c r="BJ1002" s="110">
        <f t="shared" si="306"/>
        <v>0</v>
      </c>
      <c r="BK1002" s="110">
        <f t="shared" si="307"/>
        <v>0</v>
      </c>
      <c r="BL1002" s="110">
        <f t="shared" si="308"/>
        <v>0</v>
      </c>
      <c r="BM1002" s="110">
        <f t="shared" si="309"/>
        <v>0</v>
      </c>
      <c r="BN1002" s="103"/>
      <c r="BO1002" s="130">
        <f t="shared" si="310"/>
        <v>-5.235602094240838E-3</v>
      </c>
      <c r="BP1002" s="130" cm="1">
        <f t="array" ref="BP1002">MIN(IF(BH1002:BM1002&lt;0, BH1002:BM1002))</f>
        <v>-5.235602094240838E-3</v>
      </c>
      <c r="BQ1002" s="12">
        <f t="shared" si="311"/>
        <v>0</v>
      </c>
      <c r="BR1002" s="12">
        <f t="shared" si="312"/>
        <v>0</v>
      </c>
      <c r="BS1002" s="12">
        <f t="shared" si="313"/>
        <v>1</v>
      </c>
      <c r="BT1002" s="12"/>
      <c r="CA1002" s="108"/>
    </row>
    <row r="1003" spans="1:79" x14ac:dyDescent="0.35">
      <c r="A1003" s="102">
        <v>44224</v>
      </c>
      <c r="B1003" s="11" t="s">
        <v>26</v>
      </c>
      <c r="C1003" s="7" t="s">
        <v>371</v>
      </c>
      <c r="D1003" s="7" t="s">
        <v>411</v>
      </c>
      <c r="E1003" s="7">
        <v>231004</v>
      </c>
      <c r="F1003" s="7" t="s">
        <v>414</v>
      </c>
      <c r="G1003" s="7">
        <v>231127</v>
      </c>
      <c r="H1003" s="7">
        <v>1</v>
      </c>
      <c r="I1003" s="7" t="str">
        <f t="shared" ref="I1003:I1009" si="324">IF(COUNTIF($C$467:$C$813,C1003)&gt;0,IF(AND((E1003=INDEX($E$467:$E$813,MATCH(C1003,$C$467:$C$813,0))),(G1003=INDEX($G$467:$G$813,MATCH(C1003,$C$467:$C$813,0))),(H1003=INDEX($H$467:$H$813,MATCH(C1003,$C$467:$C$813,0)))),"Matches old PSSE info","Does not match old PSSE info"),"New Update")</f>
        <v>Matches old PSSE info</v>
      </c>
      <c r="J1003" s="7"/>
      <c r="K1003" s="11"/>
      <c r="L1003" s="7">
        <v>372</v>
      </c>
      <c r="M1003" s="7">
        <v>426</v>
      </c>
      <c r="N1003" s="7">
        <v>490</v>
      </c>
      <c r="O1003" s="7">
        <v>422</v>
      </c>
      <c r="P1003" s="7">
        <v>474</v>
      </c>
      <c r="Q1003" s="7">
        <v>545</v>
      </c>
      <c r="R1003" s="1"/>
      <c r="S1003" s="5">
        <v>369</v>
      </c>
      <c r="T1003" s="7">
        <v>426</v>
      </c>
      <c r="U1003" s="7">
        <v>490</v>
      </c>
      <c r="V1003" s="5">
        <v>420</v>
      </c>
      <c r="W1003" s="7">
        <v>474</v>
      </c>
      <c r="X1003" s="49">
        <v>545</v>
      </c>
      <c r="Y1003" s="56">
        <f t="shared" ref="Y1003:Y1010" si="325">S1003-L1003</f>
        <v>-3</v>
      </c>
      <c r="Z1003" s="7">
        <f t="shared" ref="Z1003:Z1010" si="326">T1003-M1003</f>
        <v>0</v>
      </c>
      <c r="AA1003" s="7">
        <f t="shared" ref="AA1003:AA1010" si="327">U1003-N1003</f>
        <v>0</v>
      </c>
      <c r="AB1003" s="7">
        <f t="shared" ref="AB1003:AB1010" si="328">V1003-O1003</f>
        <v>-2</v>
      </c>
      <c r="AC1003" s="7">
        <f t="shared" ref="AC1003:AC1010" si="329">W1003-P1003</f>
        <v>0</v>
      </c>
      <c r="AD1003" s="7">
        <f t="shared" ref="AD1003:AD1010" si="330">X1003-Q1003</f>
        <v>0</v>
      </c>
      <c r="AI1003" s="86" t="b">
        <f t="shared" ref="AI1003:AI1009" si="331">(U1003/T1003)&gt;=1.03</f>
        <v>1</v>
      </c>
      <c r="AJ1003" s="86" t="b">
        <f t="shared" ref="AJ1003:AJ1009" si="332">(X1003/W1003)&gt;=1.03</f>
        <v>1</v>
      </c>
      <c r="AK1003" s="86" t="b">
        <f t="shared" ref="AK1003:AK1009" si="333">OR(NOT(AI1003),NOT(AJ1003))</f>
        <v>0</v>
      </c>
      <c r="AM1003" s="12" t="str">
        <f t="shared" si="286"/>
        <v>increase or decrease</v>
      </c>
      <c r="AN1003" s="12" t="str">
        <f t="shared" si="287"/>
        <v>decrease</v>
      </c>
      <c r="AO1003" s="12" t="str">
        <f t="shared" si="288"/>
        <v>no change</v>
      </c>
      <c r="AP1003" s="12" t="str">
        <f t="shared" si="289"/>
        <v>blank</v>
      </c>
      <c r="AQ1003" s="12" t="str">
        <f t="shared" si="290"/>
        <v>no change</v>
      </c>
      <c r="AR1003" s="12" t="str">
        <f t="shared" si="291"/>
        <v>blank</v>
      </c>
      <c r="AS1003" s="12" t="str">
        <f t="shared" si="292"/>
        <v>increase or decrease</v>
      </c>
      <c r="AT1003" s="12" t="str">
        <f t="shared" si="293"/>
        <v>decrease</v>
      </c>
      <c r="AU1003" s="12" t="str">
        <f t="shared" si="294"/>
        <v>no change</v>
      </c>
      <c r="AV1003" s="12" t="str">
        <f t="shared" si="295"/>
        <v>blank</v>
      </c>
      <c r="AW1003" s="12" t="str">
        <f t="shared" si="296"/>
        <v>no change</v>
      </c>
      <c r="AX1003" s="12" t="str">
        <f t="shared" si="297"/>
        <v>blank</v>
      </c>
      <c r="AY1003" s="103"/>
      <c r="AZ1003" s="103" t="str">
        <f t="shared" si="298"/>
        <v xml:space="preserve"> </v>
      </c>
      <c r="BA1003" s="103" t="str">
        <f t="shared" si="299"/>
        <v xml:space="preserve"> </v>
      </c>
      <c r="BB1003" s="103" t="str">
        <f t="shared" si="300"/>
        <v>decrease</v>
      </c>
      <c r="BC1003" s="12" t="str">
        <f t="shared" si="301"/>
        <v xml:space="preserve"> </v>
      </c>
      <c r="BD1003" s="12" t="str">
        <f t="shared" si="302"/>
        <v>decrease</v>
      </c>
      <c r="BE1003" s="12" t="str">
        <f t="shared" si="303"/>
        <v xml:space="preserve"> </v>
      </c>
      <c r="BH1003" s="110">
        <f t="shared" si="304"/>
        <v>-8.0645161290322578E-3</v>
      </c>
      <c r="BI1003" s="110">
        <f t="shared" si="305"/>
        <v>0</v>
      </c>
      <c r="BJ1003" s="110">
        <f t="shared" si="306"/>
        <v>0</v>
      </c>
      <c r="BK1003" s="110">
        <f t="shared" si="307"/>
        <v>-4.7393364928909956E-3</v>
      </c>
      <c r="BL1003" s="110">
        <f t="shared" si="308"/>
        <v>0</v>
      </c>
      <c r="BM1003" s="110">
        <f t="shared" si="309"/>
        <v>0</v>
      </c>
      <c r="BN1003" s="103"/>
      <c r="BO1003" s="130">
        <f t="shared" si="310"/>
        <v>-8.0645161290322578E-3</v>
      </c>
      <c r="BP1003" s="130" cm="1">
        <f t="array" ref="BP1003">MIN(IF(BH1003:BM1003&lt;0, BH1003:BM1003))</f>
        <v>-8.0645161290322578E-3</v>
      </c>
      <c r="BQ1003" s="12">
        <f t="shared" si="311"/>
        <v>0</v>
      </c>
      <c r="BR1003" s="12">
        <f t="shared" si="312"/>
        <v>0</v>
      </c>
      <c r="BS1003" s="12">
        <f t="shared" si="313"/>
        <v>1</v>
      </c>
      <c r="BT1003" s="12"/>
      <c r="CA1003" s="108"/>
    </row>
    <row r="1004" spans="1:79" x14ac:dyDescent="0.35">
      <c r="A1004" s="102">
        <v>44224</v>
      </c>
      <c r="B1004" s="11" t="s">
        <v>26</v>
      </c>
      <c r="C1004" s="7" t="s">
        <v>46</v>
      </c>
      <c r="D1004" s="61" t="s">
        <v>410</v>
      </c>
      <c r="E1004" s="7">
        <v>200027</v>
      </c>
      <c r="F1004" s="7" t="s">
        <v>411</v>
      </c>
      <c r="G1004" s="7">
        <v>231004</v>
      </c>
      <c r="H1004" s="7">
        <v>1</v>
      </c>
      <c r="I1004" s="7" t="str">
        <f t="shared" si="324"/>
        <v>Matches old PSSE info</v>
      </c>
      <c r="J1004" s="7"/>
      <c r="K1004" s="11"/>
      <c r="L1004" s="7">
        <v>897</v>
      </c>
      <c r="M1004" s="7">
        <v>1036</v>
      </c>
      <c r="N1004" s="7">
        <v>1192</v>
      </c>
      <c r="O1004" s="7">
        <v>1025</v>
      </c>
      <c r="P1004" s="7">
        <v>1093</v>
      </c>
      <c r="Q1004" s="7">
        <v>1257</v>
      </c>
      <c r="R1004" s="1"/>
      <c r="S1004" s="5">
        <v>672</v>
      </c>
      <c r="T1004" s="5">
        <v>928</v>
      </c>
      <c r="U1004" s="5">
        <v>1068</v>
      </c>
      <c r="V1004" s="5">
        <v>851</v>
      </c>
      <c r="W1004" s="5">
        <v>1081</v>
      </c>
      <c r="X1004" s="52">
        <v>1243</v>
      </c>
      <c r="Y1004" s="56">
        <f t="shared" si="325"/>
        <v>-225</v>
      </c>
      <c r="Z1004" s="7">
        <f t="shared" si="326"/>
        <v>-108</v>
      </c>
      <c r="AA1004" s="7">
        <f t="shared" si="327"/>
        <v>-124</v>
      </c>
      <c r="AB1004" s="7">
        <f t="shared" si="328"/>
        <v>-174</v>
      </c>
      <c r="AC1004" s="7">
        <f t="shared" si="329"/>
        <v>-12</v>
      </c>
      <c r="AD1004" s="7">
        <f t="shared" si="330"/>
        <v>-14</v>
      </c>
      <c r="AI1004" s="86" t="b">
        <f t="shared" si="331"/>
        <v>1</v>
      </c>
      <c r="AJ1004" s="86" t="b">
        <f t="shared" si="332"/>
        <v>1</v>
      </c>
      <c r="AK1004" s="86" t="b">
        <f t="shared" si="333"/>
        <v>0</v>
      </c>
      <c r="AM1004" s="12" t="str">
        <f t="shared" ref="AM1004:AM1065" si="334">IF(Y1004=0,"no change","increase or decrease")</f>
        <v>increase or decrease</v>
      </c>
      <c r="AN1004" s="12" t="str">
        <f t="shared" ref="AN1004:AN1065" si="335">IF(AM1004="increase or decrease",IF( Y1004&gt;0,"increase","decrease"),"blank")</f>
        <v>decrease</v>
      </c>
      <c r="AO1004" s="12" t="str">
        <f t="shared" ref="AO1004:AO1065" si="336">IF(Z1004=0,"no change","increase or decrease")</f>
        <v>increase or decrease</v>
      </c>
      <c r="AP1004" s="12" t="str">
        <f t="shared" ref="AP1004:AP1065" si="337">IF(AO1004="increase or decrease",IF( Z1004&gt;0,"increase","decrease"),"blank")</f>
        <v>decrease</v>
      </c>
      <c r="AQ1004" s="12" t="str">
        <f t="shared" ref="AQ1004:AQ1065" si="338">IF(AA1004=0,"no change","increase or decrease")</f>
        <v>increase or decrease</v>
      </c>
      <c r="AR1004" s="12" t="str">
        <f t="shared" ref="AR1004:AR1065" si="339">IF(AQ1004="increase or decrease",IF( AA1004&gt;0,"increase","decrease"),"blank")</f>
        <v>decrease</v>
      </c>
      <c r="AS1004" s="12" t="str">
        <f t="shared" ref="AS1004:AS1065" si="340">IF(AB1004=0,"no change","increase or decrease")</f>
        <v>increase or decrease</v>
      </c>
      <c r="AT1004" s="12" t="str">
        <f t="shared" ref="AT1004:AT1065" si="341">IF(AS1004="increase or decrease",IF( AB1004&gt;0,"increase","decrease"),"blank")</f>
        <v>decrease</v>
      </c>
      <c r="AU1004" s="12" t="str">
        <f t="shared" ref="AU1004:AU1065" si="342">IF(AC1004=0,"no change","increase or decrease")</f>
        <v>increase or decrease</v>
      </c>
      <c r="AV1004" s="12" t="str">
        <f t="shared" ref="AV1004:AV1065" si="343">IF(AU1004="increase or decrease",IF( AC1004&gt;0,"increase","decrease"),"blank")</f>
        <v>decrease</v>
      </c>
      <c r="AW1004" s="12" t="str">
        <f t="shared" ref="AW1004:AW1065" si="344">IF(AD1004=0,"no change","increase or decrease")</f>
        <v>increase or decrease</v>
      </c>
      <c r="AX1004" s="12" t="str">
        <f t="shared" ref="AX1004:AX1065" si="345">IF(AW1004="increase or decrease",IF( AD1004&gt;0,"increase","decrease"),"blank")</f>
        <v>decrease</v>
      </c>
      <c r="AY1004" s="103"/>
      <c r="AZ1004" s="103" t="str">
        <f t="shared" ref="AZ1004:AZ1065" si="346">IF(AND(AM1004="no change", AO1004="no change", AQ1004="no change", AS1004="no change",AU1004="no change",AW1004="no change"),"no change", " ")</f>
        <v xml:space="preserve"> </v>
      </c>
      <c r="BA1004" s="103" t="str">
        <f t="shared" ref="BA1004:BA1065" si="347">IF(OR(AN1004="increase",AP1004="increase",AR1004="increase",AT1004="increase",AV1004="increase",AX1004="increase"), "increase", " ")</f>
        <v xml:space="preserve"> </v>
      </c>
      <c r="BB1004" s="103" t="str">
        <f t="shared" ref="BB1004:BB1065" si="348">IF(OR(AN1004="decrease",AP1004="decrease",AR1004="decrease",AT1004="decrease",AV1004="decrease",AX1004="decrease"), "decrease", " ")</f>
        <v>decrease</v>
      </c>
      <c r="BC1004" s="12" t="str">
        <f t="shared" ref="BC1004:BC1065" si="349">IF(AND(BE1004=" ", BA1004="increase"), "increase", " ")</f>
        <v xml:space="preserve"> </v>
      </c>
      <c r="BD1004" s="12" t="str">
        <f t="shared" ref="BD1004:BD1065" si="350">IF(AND(BE1004=" ", BB1004="decrease"), "decrease", " ")</f>
        <v>decrease</v>
      </c>
      <c r="BE1004" s="12" t="str">
        <f t="shared" ref="BE1004:BE1065" si="351">IF(AND(BA1004="increase", BB1004="decrease"), "both", " ")</f>
        <v xml:space="preserve"> </v>
      </c>
      <c r="BH1004" s="110">
        <f t="shared" ref="BH1004:BH1065" si="352">Y1004/L1004</f>
        <v>-0.25083612040133779</v>
      </c>
      <c r="BI1004" s="110">
        <f t="shared" ref="BI1004:BI1065" si="353">Z1004/M1004</f>
        <v>-0.10424710424710425</v>
      </c>
      <c r="BJ1004" s="110">
        <f t="shared" ref="BJ1004:BJ1065" si="354">AA1004/N1004</f>
        <v>-0.1040268456375839</v>
      </c>
      <c r="BK1004" s="110">
        <f t="shared" ref="BK1004:BK1065" si="355">AB1004/O1004</f>
        <v>-0.16975609756097562</v>
      </c>
      <c r="BL1004" s="110">
        <f t="shared" ref="BL1004:BL1065" si="356">AC1004/P1004</f>
        <v>-1.0978956999085087E-2</v>
      </c>
      <c r="BM1004" s="110">
        <f t="shared" ref="BM1004:BM1065" si="357">AD1004/Q1004</f>
        <v>-1.1137629276054098E-2</v>
      </c>
      <c r="BN1004" s="103"/>
      <c r="BO1004" s="130">
        <f t="shared" si="310"/>
        <v>-0.25083612040133779</v>
      </c>
      <c r="BP1004" s="130" cm="1">
        <f t="array" ref="BP1004">MIN(IF(BH1004:BM1004&lt;0, BH1004:BM1004))</f>
        <v>-0.25083612040133779</v>
      </c>
      <c r="BQ1004" s="12">
        <f t="shared" si="311"/>
        <v>1</v>
      </c>
      <c r="BR1004" s="12">
        <f t="shared" si="312"/>
        <v>0</v>
      </c>
      <c r="BS1004" s="12">
        <f t="shared" si="313"/>
        <v>0</v>
      </c>
      <c r="BT1004" s="12"/>
      <c r="CA1004" s="108"/>
    </row>
    <row r="1005" spans="1:79" x14ac:dyDescent="0.35">
      <c r="A1005" s="102">
        <v>44224</v>
      </c>
      <c r="B1005" s="11" t="s">
        <v>26</v>
      </c>
      <c r="C1005" s="7" t="s">
        <v>369</v>
      </c>
      <c r="D1005" s="61" t="s">
        <v>410</v>
      </c>
      <c r="E1005" s="7">
        <v>200027</v>
      </c>
      <c r="F1005" s="7" t="s">
        <v>411</v>
      </c>
      <c r="G1005" s="7">
        <v>231004</v>
      </c>
      <c r="H1005" s="7">
        <v>2</v>
      </c>
      <c r="I1005" s="7" t="str">
        <f t="shared" si="324"/>
        <v>Matches old PSSE info</v>
      </c>
      <c r="J1005" s="7"/>
      <c r="K1005" s="11"/>
      <c r="L1005" s="7">
        <v>921</v>
      </c>
      <c r="M1005" s="7">
        <v>1063</v>
      </c>
      <c r="N1005" s="7">
        <v>1223</v>
      </c>
      <c r="O1005" s="7">
        <v>1045</v>
      </c>
      <c r="P1005" s="7">
        <v>1195</v>
      </c>
      <c r="Q1005" s="7">
        <v>1374</v>
      </c>
      <c r="R1005" s="1"/>
      <c r="S1005" s="7">
        <v>921</v>
      </c>
      <c r="T1005" s="7">
        <v>1063</v>
      </c>
      <c r="U1005" s="7">
        <v>1223</v>
      </c>
      <c r="V1005" s="7">
        <v>1045</v>
      </c>
      <c r="W1005" s="7">
        <v>1195</v>
      </c>
      <c r="X1005" s="49">
        <v>1374</v>
      </c>
      <c r="Y1005" s="56">
        <f t="shared" si="325"/>
        <v>0</v>
      </c>
      <c r="Z1005" s="7">
        <f t="shared" si="326"/>
        <v>0</v>
      </c>
      <c r="AA1005" s="7">
        <f t="shared" si="327"/>
        <v>0</v>
      </c>
      <c r="AB1005" s="7">
        <f t="shared" si="328"/>
        <v>0</v>
      </c>
      <c r="AC1005" s="7">
        <f t="shared" si="329"/>
        <v>0</v>
      </c>
      <c r="AD1005" s="7">
        <f t="shared" si="330"/>
        <v>0</v>
      </c>
      <c r="AI1005" s="86" t="b">
        <f t="shared" si="331"/>
        <v>1</v>
      </c>
      <c r="AJ1005" s="86" t="b">
        <f t="shared" si="332"/>
        <v>1</v>
      </c>
      <c r="AK1005" s="86" t="b">
        <f t="shared" si="333"/>
        <v>0</v>
      </c>
      <c r="AM1005" s="12" t="str">
        <f t="shared" si="334"/>
        <v>no change</v>
      </c>
      <c r="AN1005" s="12" t="str">
        <f t="shared" si="335"/>
        <v>blank</v>
      </c>
      <c r="AO1005" s="12" t="str">
        <f t="shared" si="336"/>
        <v>no change</v>
      </c>
      <c r="AP1005" s="12" t="str">
        <f t="shared" si="337"/>
        <v>blank</v>
      </c>
      <c r="AQ1005" s="12" t="str">
        <f t="shared" si="338"/>
        <v>no change</v>
      </c>
      <c r="AR1005" s="12" t="str">
        <f t="shared" si="339"/>
        <v>blank</v>
      </c>
      <c r="AS1005" s="12" t="str">
        <f t="shared" si="340"/>
        <v>no change</v>
      </c>
      <c r="AT1005" s="12" t="str">
        <f t="shared" si="341"/>
        <v>blank</v>
      </c>
      <c r="AU1005" s="12" t="str">
        <f t="shared" si="342"/>
        <v>no change</v>
      </c>
      <c r="AV1005" s="12" t="str">
        <f t="shared" si="343"/>
        <v>blank</v>
      </c>
      <c r="AW1005" s="12" t="str">
        <f t="shared" si="344"/>
        <v>no change</v>
      </c>
      <c r="AX1005" s="12" t="str">
        <f t="shared" si="345"/>
        <v>blank</v>
      </c>
      <c r="AY1005" s="103"/>
      <c r="AZ1005" s="103" t="str">
        <f t="shared" si="346"/>
        <v>no change</v>
      </c>
      <c r="BA1005" s="103" t="str">
        <f t="shared" si="347"/>
        <v xml:space="preserve"> </v>
      </c>
      <c r="BB1005" s="103" t="str">
        <f t="shared" si="348"/>
        <v xml:space="preserve"> </v>
      </c>
      <c r="BC1005" s="12" t="str">
        <f t="shared" si="349"/>
        <v xml:space="preserve"> </v>
      </c>
      <c r="BD1005" s="12" t="str">
        <f t="shared" si="350"/>
        <v xml:space="preserve"> </v>
      </c>
      <c r="BE1005" s="12" t="str">
        <f t="shared" si="351"/>
        <v xml:space="preserve"> </v>
      </c>
      <c r="BH1005" s="110">
        <f t="shared" si="352"/>
        <v>0</v>
      </c>
      <c r="BI1005" s="110">
        <f t="shared" si="353"/>
        <v>0</v>
      </c>
      <c r="BJ1005" s="110">
        <f t="shared" si="354"/>
        <v>0</v>
      </c>
      <c r="BK1005" s="110">
        <f t="shared" si="355"/>
        <v>0</v>
      </c>
      <c r="BL1005" s="110">
        <f t="shared" si="356"/>
        <v>0</v>
      </c>
      <c r="BM1005" s="110">
        <f t="shared" si="357"/>
        <v>0</v>
      </c>
      <c r="BN1005" s="103"/>
      <c r="BO1005" s="130">
        <f t="shared" si="310"/>
        <v>0</v>
      </c>
      <c r="BP1005" s="130" cm="1">
        <f t="array" ref="BP1005">MIN(IF(BH1005:BM1005&lt;0, BH1005:BM1005))</f>
        <v>0</v>
      </c>
      <c r="BQ1005" s="12">
        <f t="shared" si="311"/>
        <v>0</v>
      </c>
      <c r="BR1005" s="12">
        <f t="shared" si="312"/>
        <v>0</v>
      </c>
      <c r="BS1005" s="12">
        <f t="shared" si="313"/>
        <v>0</v>
      </c>
      <c r="BT1005" s="12"/>
      <c r="CA1005" s="108"/>
    </row>
    <row r="1006" spans="1:79" x14ac:dyDescent="0.35">
      <c r="A1006" s="102">
        <v>44249</v>
      </c>
      <c r="B1006" s="11" t="s">
        <v>26</v>
      </c>
      <c r="C1006" s="7" t="s">
        <v>37</v>
      </c>
      <c r="D1006" s="7">
        <v>230</v>
      </c>
      <c r="E1006" s="7">
        <v>232000</v>
      </c>
      <c r="F1006" s="7">
        <v>138</v>
      </c>
      <c r="G1006" s="7">
        <v>232103</v>
      </c>
      <c r="H1006" s="7">
        <v>1</v>
      </c>
      <c r="I1006" s="7" t="str">
        <f t="shared" si="324"/>
        <v>Matches old PSSE info</v>
      </c>
      <c r="J1006" s="7"/>
      <c r="K1006" s="11"/>
      <c r="L1006" s="7">
        <v>367</v>
      </c>
      <c r="M1006" s="7">
        <v>454</v>
      </c>
      <c r="N1006" s="7">
        <v>522</v>
      </c>
      <c r="O1006" s="7">
        <v>481</v>
      </c>
      <c r="P1006" s="7">
        <v>504</v>
      </c>
      <c r="Q1006" s="7">
        <v>579</v>
      </c>
      <c r="R1006" s="1"/>
      <c r="S1006" s="96">
        <v>419</v>
      </c>
      <c r="T1006" s="7">
        <v>454</v>
      </c>
      <c r="U1006" s="7">
        <v>522</v>
      </c>
      <c r="V1006" s="5">
        <v>478</v>
      </c>
      <c r="W1006" s="5">
        <v>478</v>
      </c>
      <c r="X1006" s="52">
        <v>549</v>
      </c>
      <c r="Y1006" s="56">
        <f t="shared" si="325"/>
        <v>52</v>
      </c>
      <c r="Z1006" s="7">
        <f t="shared" si="326"/>
        <v>0</v>
      </c>
      <c r="AA1006" s="7">
        <f t="shared" si="327"/>
        <v>0</v>
      </c>
      <c r="AB1006" s="7">
        <f t="shared" si="328"/>
        <v>-3</v>
      </c>
      <c r="AC1006" s="7">
        <f t="shared" si="329"/>
        <v>-26</v>
      </c>
      <c r="AD1006" s="7">
        <f t="shared" si="330"/>
        <v>-30</v>
      </c>
      <c r="AI1006" s="86" t="b">
        <f t="shared" si="331"/>
        <v>1</v>
      </c>
      <c r="AJ1006" s="86" t="b">
        <f t="shared" si="332"/>
        <v>1</v>
      </c>
      <c r="AK1006" s="86" t="b">
        <f t="shared" si="333"/>
        <v>0</v>
      </c>
      <c r="AM1006" s="12" t="str">
        <f t="shared" si="334"/>
        <v>increase or decrease</v>
      </c>
      <c r="AN1006" s="12" t="str">
        <f t="shared" si="335"/>
        <v>increase</v>
      </c>
      <c r="AO1006" s="12" t="str">
        <f t="shared" si="336"/>
        <v>no change</v>
      </c>
      <c r="AP1006" s="12" t="str">
        <f t="shared" si="337"/>
        <v>blank</v>
      </c>
      <c r="AQ1006" s="12" t="str">
        <f t="shared" si="338"/>
        <v>no change</v>
      </c>
      <c r="AR1006" s="12" t="str">
        <f t="shared" si="339"/>
        <v>blank</v>
      </c>
      <c r="AS1006" s="12" t="str">
        <f t="shared" si="340"/>
        <v>increase or decrease</v>
      </c>
      <c r="AT1006" s="12" t="str">
        <f t="shared" si="341"/>
        <v>decrease</v>
      </c>
      <c r="AU1006" s="12" t="str">
        <f t="shared" si="342"/>
        <v>increase or decrease</v>
      </c>
      <c r="AV1006" s="12" t="str">
        <f t="shared" si="343"/>
        <v>decrease</v>
      </c>
      <c r="AW1006" s="12" t="str">
        <f t="shared" si="344"/>
        <v>increase or decrease</v>
      </c>
      <c r="AX1006" s="12" t="str">
        <f t="shared" si="345"/>
        <v>decrease</v>
      </c>
      <c r="AY1006" s="103"/>
      <c r="AZ1006" s="103" t="str">
        <f t="shared" si="346"/>
        <v xml:space="preserve"> </v>
      </c>
      <c r="BA1006" s="103" t="str">
        <f t="shared" si="347"/>
        <v>increase</v>
      </c>
      <c r="BB1006" s="103" t="str">
        <f t="shared" si="348"/>
        <v>decrease</v>
      </c>
      <c r="BC1006" s="12" t="str">
        <f t="shared" si="349"/>
        <v xml:space="preserve"> </v>
      </c>
      <c r="BD1006" s="12" t="str">
        <f t="shared" si="350"/>
        <v xml:space="preserve"> </v>
      </c>
      <c r="BE1006" s="12" t="str">
        <f t="shared" si="351"/>
        <v>both</v>
      </c>
      <c r="BH1006" s="110">
        <f t="shared" si="352"/>
        <v>0.14168937329700274</v>
      </c>
      <c r="BI1006" s="110">
        <f t="shared" si="353"/>
        <v>0</v>
      </c>
      <c r="BJ1006" s="110">
        <f t="shared" si="354"/>
        <v>0</v>
      </c>
      <c r="BK1006" s="110">
        <f t="shared" si="355"/>
        <v>-6.2370062370062374E-3</v>
      </c>
      <c r="BL1006" s="110">
        <f t="shared" si="356"/>
        <v>-5.1587301587301584E-2</v>
      </c>
      <c r="BM1006" s="110">
        <f t="shared" si="357"/>
        <v>-5.181347150259067E-2</v>
      </c>
      <c r="BN1006" s="103"/>
      <c r="BO1006" s="130">
        <f t="shared" si="310"/>
        <v>0.14168937329700274</v>
      </c>
      <c r="BP1006" s="130" cm="1">
        <f t="array" ref="BP1006">MIN(IF(BH1006:BM1006&lt;0, BH1006:BM1006))</f>
        <v>-5.181347150259067E-2</v>
      </c>
      <c r="BQ1006" s="12">
        <f t="shared" si="311"/>
        <v>0</v>
      </c>
      <c r="BR1006" s="12">
        <f t="shared" si="312"/>
        <v>0</v>
      </c>
      <c r="BS1006" s="12">
        <f t="shared" si="313"/>
        <v>1</v>
      </c>
      <c r="BT1006" s="12"/>
      <c r="CA1006" s="108"/>
    </row>
    <row r="1007" spans="1:79" x14ac:dyDescent="0.35">
      <c r="A1007" s="102">
        <v>44224</v>
      </c>
      <c r="B1007" s="11" t="s">
        <v>26</v>
      </c>
      <c r="C1007" s="7" t="s">
        <v>366</v>
      </c>
      <c r="D1007" s="61" t="s">
        <v>408</v>
      </c>
      <c r="E1007" s="7">
        <v>232000</v>
      </c>
      <c r="F1007" s="7" t="s">
        <v>409</v>
      </c>
      <c r="G1007" s="7">
        <v>232103</v>
      </c>
      <c r="H1007" s="7">
        <v>2</v>
      </c>
      <c r="I1007" s="7" t="str">
        <f t="shared" si="324"/>
        <v>Matches old PSSE info</v>
      </c>
      <c r="J1007" s="7"/>
      <c r="K1007" s="11"/>
      <c r="L1007" s="7">
        <v>268</v>
      </c>
      <c r="M1007" s="7">
        <v>295</v>
      </c>
      <c r="N1007" s="7">
        <v>339</v>
      </c>
      <c r="O1007" s="7">
        <v>302</v>
      </c>
      <c r="P1007" s="7">
        <v>330</v>
      </c>
      <c r="Q1007" s="7">
        <v>379</v>
      </c>
      <c r="R1007" s="1"/>
      <c r="S1007" s="7">
        <v>268</v>
      </c>
      <c r="T1007" s="7">
        <v>295</v>
      </c>
      <c r="U1007" s="7">
        <v>339</v>
      </c>
      <c r="V1007" s="7">
        <v>302</v>
      </c>
      <c r="W1007" s="7">
        <v>330</v>
      </c>
      <c r="X1007" s="49">
        <v>379</v>
      </c>
      <c r="Y1007" s="56">
        <f t="shared" si="325"/>
        <v>0</v>
      </c>
      <c r="Z1007" s="7">
        <f t="shared" si="326"/>
        <v>0</v>
      </c>
      <c r="AA1007" s="7">
        <f t="shared" si="327"/>
        <v>0</v>
      </c>
      <c r="AB1007" s="7">
        <f t="shared" si="328"/>
        <v>0</v>
      </c>
      <c r="AC1007" s="7">
        <f t="shared" si="329"/>
        <v>0</v>
      </c>
      <c r="AD1007" s="7">
        <f t="shared" si="330"/>
        <v>0</v>
      </c>
      <c r="AI1007" s="86" t="b">
        <f t="shared" si="331"/>
        <v>1</v>
      </c>
      <c r="AJ1007" s="86" t="b">
        <f t="shared" si="332"/>
        <v>1</v>
      </c>
      <c r="AK1007" s="86" t="b">
        <f t="shared" si="333"/>
        <v>0</v>
      </c>
      <c r="AM1007" s="12" t="str">
        <f t="shared" si="334"/>
        <v>no change</v>
      </c>
      <c r="AN1007" s="12" t="str">
        <f t="shared" si="335"/>
        <v>blank</v>
      </c>
      <c r="AO1007" s="12" t="str">
        <f t="shared" si="336"/>
        <v>no change</v>
      </c>
      <c r="AP1007" s="12" t="str">
        <f t="shared" si="337"/>
        <v>blank</v>
      </c>
      <c r="AQ1007" s="12" t="str">
        <f t="shared" si="338"/>
        <v>no change</v>
      </c>
      <c r="AR1007" s="12" t="str">
        <f t="shared" si="339"/>
        <v>blank</v>
      </c>
      <c r="AS1007" s="12" t="str">
        <f t="shared" si="340"/>
        <v>no change</v>
      </c>
      <c r="AT1007" s="12" t="str">
        <f t="shared" si="341"/>
        <v>blank</v>
      </c>
      <c r="AU1007" s="12" t="str">
        <f t="shared" si="342"/>
        <v>no change</v>
      </c>
      <c r="AV1007" s="12" t="str">
        <f t="shared" si="343"/>
        <v>blank</v>
      </c>
      <c r="AW1007" s="12" t="str">
        <f t="shared" si="344"/>
        <v>no change</v>
      </c>
      <c r="AX1007" s="12" t="str">
        <f t="shared" si="345"/>
        <v>blank</v>
      </c>
      <c r="AY1007" s="103"/>
      <c r="AZ1007" s="103" t="str">
        <f t="shared" si="346"/>
        <v>no change</v>
      </c>
      <c r="BA1007" s="103" t="str">
        <f t="shared" si="347"/>
        <v xml:space="preserve"> </v>
      </c>
      <c r="BB1007" s="103" t="str">
        <f t="shared" si="348"/>
        <v xml:space="preserve"> </v>
      </c>
      <c r="BC1007" s="12" t="str">
        <f t="shared" si="349"/>
        <v xml:space="preserve"> </v>
      </c>
      <c r="BD1007" s="12" t="str">
        <f t="shared" si="350"/>
        <v xml:space="preserve"> </v>
      </c>
      <c r="BE1007" s="12" t="str">
        <f t="shared" si="351"/>
        <v xml:space="preserve"> </v>
      </c>
      <c r="BH1007" s="110">
        <f t="shared" si="352"/>
        <v>0</v>
      </c>
      <c r="BI1007" s="110">
        <f t="shared" si="353"/>
        <v>0</v>
      </c>
      <c r="BJ1007" s="110">
        <f t="shared" si="354"/>
        <v>0</v>
      </c>
      <c r="BK1007" s="110">
        <f t="shared" si="355"/>
        <v>0</v>
      </c>
      <c r="BL1007" s="110">
        <f t="shared" si="356"/>
        <v>0</v>
      </c>
      <c r="BM1007" s="110">
        <f t="shared" si="357"/>
        <v>0</v>
      </c>
      <c r="BN1007" s="103"/>
      <c r="BO1007" s="130">
        <f t="shared" si="310"/>
        <v>0</v>
      </c>
      <c r="BP1007" s="130" cm="1">
        <f t="array" ref="BP1007">MIN(IF(BH1007:BM1007&lt;0, BH1007:BM1007))</f>
        <v>0</v>
      </c>
      <c r="BQ1007" s="12">
        <f t="shared" si="311"/>
        <v>0</v>
      </c>
      <c r="BR1007" s="12">
        <f t="shared" si="312"/>
        <v>0</v>
      </c>
      <c r="BS1007" s="12">
        <f t="shared" si="313"/>
        <v>0</v>
      </c>
      <c r="BT1007" s="12"/>
      <c r="CA1007" s="108"/>
    </row>
    <row r="1008" spans="1:79" x14ac:dyDescent="0.35">
      <c r="A1008" s="102">
        <v>44224</v>
      </c>
      <c r="B1008" s="11" t="s">
        <v>26</v>
      </c>
      <c r="C1008" s="7" t="s">
        <v>367</v>
      </c>
      <c r="D1008" s="61" t="s">
        <v>408</v>
      </c>
      <c r="E1008" s="7">
        <v>232000</v>
      </c>
      <c r="F1008" s="7" t="s">
        <v>409</v>
      </c>
      <c r="G1008" s="7">
        <v>232103</v>
      </c>
      <c r="H1008" s="7">
        <v>3</v>
      </c>
      <c r="I1008" s="7" t="str">
        <f t="shared" si="324"/>
        <v>Matches old PSSE info</v>
      </c>
      <c r="J1008" s="7"/>
      <c r="K1008" s="11"/>
      <c r="L1008" s="7">
        <v>397</v>
      </c>
      <c r="M1008" s="7">
        <v>453</v>
      </c>
      <c r="N1008" s="7">
        <v>468</v>
      </c>
      <c r="O1008" s="7">
        <v>448</v>
      </c>
      <c r="P1008" s="7">
        <v>504</v>
      </c>
      <c r="Q1008" s="7">
        <v>553</v>
      </c>
      <c r="R1008" s="1"/>
      <c r="S1008" s="7">
        <v>397</v>
      </c>
      <c r="T1008" s="7">
        <v>453</v>
      </c>
      <c r="U1008" s="7">
        <v>468</v>
      </c>
      <c r="V1008" s="7">
        <v>448</v>
      </c>
      <c r="W1008" s="7">
        <v>504</v>
      </c>
      <c r="X1008" s="49">
        <v>553</v>
      </c>
      <c r="Y1008" s="56">
        <f t="shared" si="325"/>
        <v>0</v>
      </c>
      <c r="Z1008" s="7">
        <f t="shared" si="326"/>
        <v>0</v>
      </c>
      <c r="AA1008" s="7">
        <f t="shared" si="327"/>
        <v>0</v>
      </c>
      <c r="AB1008" s="7">
        <f t="shared" si="328"/>
        <v>0</v>
      </c>
      <c r="AC1008" s="7">
        <f t="shared" si="329"/>
        <v>0</v>
      </c>
      <c r="AD1008" s="7">
        <f t="shared" si="330"/>
        <v>0</v>
      </c>
      <c r="AI1008" s="86" t="b">
        <f t="shared" si="331"/>
        <v>1</v>
      </c>
      <c r="AJ1008" s="86" t="b">
        <f t="shared" si="332"/>
        <v>1</v>
      </c>
      <c r="AK1008" s="86" t="b">
        <f t="shared" si="333"/>
        <v>0</v>
      </c>
      <c r="AM1008" s="12" t="str">
        <f t="shared" si="334"/>
        <v>no change</v>
      </c>
      <c r="AN1008" s="12" t="str">
        <f t="shared" si="335"/>
        <v>blank</v>
      </c>
      <c r="AO1008" s="12" t="str">
        <f t="shared" si="336"/>
        <v>no change</v>
      </c>
      <c r="AP1008" s="12" t="str">
        <f t="shared" si="337"/>
        <v>blank</v>
      </c>
      <c r="AQ1008" s="12" t="str">
        <f t="shared" si="338"/>
        <v>no change</v>
      </c>
      <c r="AR1008" s="12" t="str">
        <f t="shared" si="339"/>
        <v>blank</v>
      </c>
      <c r="AS1008" s="12" t="str">
        <f t="shared" si="340"/>
        <v>no change</v>
      </c>
      <c r="AT1008" s="12" t="str">
        <f t="shared" si="341"/>
        <v>blank</v>
      </c>
      <c r="AU1008" s="12" t="str">
        <f t="shared" si="342"/>
        <v>no change</v>
      </c>
      <c r="AV1008" s="12" t="str">
        <f t="shared" si="343"/>
        <v>blank</v>
      </c>
      <c r="AW1008" s="12" t="str">
        <f t="shared" si="344"/>
        <v>no change</v>
      </c>
      <c r="AX1008" s="12" t="str">
        <f t="shared" si="345"/>
        <v>blank</v>
      </c>
      <c r="AY1008" s="103"/>
      <c r="AZ1008" s="103" t="str">
        <f t="shared" si="346"/>
        <v>no change</v>
      </c>
      <c r="BA1008" s="103" t="str">
        <f t="shared" si="347"/>
        <v xml:space="preserve"> </v>
      </c>
      <c r="BB1008" s="103" t="str">
        <f t="shared" si="348"/>
        <v xml:space="preserve"> </v>
      </c>
      <c r="BC1008" s="12" t="str">
        <f t="shared" si="349"/>
        <v xml:space="preserve"> </v>
      </c>
      <c r="BD1008" s="12" t="str">
        <f t="shared" si="350"/>
        <v xml:space="preserve"> </v>
      </c>
      <c r="BE1008" s="12" t="str">
        <f t="shared" si="351"/>
        <v xml:space="preserve"> </v>
      </c>
      <c r="BH1008" s="110">
        <f t="shared" si="352"/>
        <v>0</v>
      </c>
      <c r="BI1008" s="110">
        <f t="shared" si="353"/>
        <v>0</v>
      </c>
      <c r="BJ1008" s="110">
        <f t="shared" si="354"/>
        <v>0</v>
      </c>
      <c r="BK1008" s="110">
        <f t="shared" si="355"/>
        <v>0</v>
      </c>
      <c r="BL1008" s="110">
        <f t="shared" si="356"/>
        <v>0</v>
      </c>
      <c r="BM1008" s="110">
        <f t="shared" si="357"/>
        <v>0</v>
      </c>
      <c r="BN1008" s="103"/>
      <c r="BO1008" s="130">
        <f t="shared" si="310"/>
        <v>0</v>
      </c>
      <c r="BP1008" s="130" cm="1">
        <f t="array" ref="BP1008">MIN(IF(BH1008:BM1008&lt;0, BH1008:BM1008))</f>
        <v>0</v>
      </c>
      <c r="BQ1008" s="12">
        <f t="shared" si="311"/>
        <v>0</v>
      </c>
      <c r="BR1008" s="12">
        <f t="shared" si="312"/>
        <v>0</v>
      </c>
      <c r="BS1008" s="12">
        <f t="shared" si="313"/>
        <v>0</v>
      </c>
      <c r="BT1008" s="12"/>
      <c r="CA1008" s="108"/>
    </row>
    <row r="1009" spans="1:79" x14ac:dyDescent="0.35">
      <c r="A1009" s="102">
        <v>44224</v>
      </c>
      <c r="B1009" s="11" t="s">
        <v>26</v>
      </c>
      <c r="C1009" s="7" t="s">
        <v>363</v>
      </c>
      <c r="D1009" s="61" t="s">
        <v>405</v>
      </c>
      <c r="E1009" s="7">
        <v>232116</v>
      </c>
      <c r="F1009" s="7" t="s">
        <v>170</v>
      </c>
      <c r="G1009" s="7">
        <v>232005</v>
      </c>
      <c r="H1009" s="7">
        <v>1</v>
      </c>
      <c r="I1009" s="7" t="str">
        <f t="shared" si="324"/>
        <v>Matches old PSSE info</v>
      </c>
      <c r="J1009" s="7"/>
      <c r="K1009" s="11"/>
      <c r="L1009" s="7">
        <v>460</v>
      </c>
      <c r="M1009" s="7">
        <v>530</v>
      </c>
      <c r="N1009" s="7">
        <v>610</v>
      </c>
      <c r="O1009" s="7">
        <v>524</v>
      </c>
      <c r="P1009" s="7">
        <v>597</v>
      </c>
      <c r="Q1009" s="7">
        <v>687</v>
      </c>
      <c r="R1009" s="1"/>
      <c r="S1009" s="5">
        <v>329</v>
      </c>
      <c r="T1009" s="5">
        <v>372</v>
      </c>
      <c r="U1009" s="5">
        <v>428</v>
      </c>
      <c r="V1009" s="5">
        <v>384</v>
      </c>
      <c r="W1009" s="5">
        <v>421</v>
      </c>
      <c r="X1009" s="5">
        <v>484</v>
      </c>
      <c r="Y1009" s="56">
        <f t="shared" si="325"/>
        <v>-131</v>
      </c>
      <c r="Z1009" s="7">
        <f t="shared" si="326"/>
        <v>-158</v>
      </c>
      <c r="AA1009" s="7">
        <f t="shared" si="327"/>
        <v>-182</v>
      </c>
      <c r="AB1009" s="7">
        <f t="shared" si="328"/>
        <v>-140</v>
      </c>
      <c r="AC1009" s="7">
        <f t="shared" si="329"/>
        <v>-176</v>
      </c>
      <c r="AD1009" s="7">
        <f t="shared" si="330"/>
        <v>-203</v>
      </c>
      <c r="AI1009" s="86" t="b">
        <f t="shared" si="331"/>
        <v>1</v>
      </c>
      <c r="AJ1009" s="86" t="b">
        <f t="shared" si="332"/>
        <v>1</v>
      </c>
      <c r="AK1009" s="86" t="b">
        <f t="shared" si="333"/>
        <v>0</v>
      </c>
      <c r="AM1009" s="12" t="str">
        <f t="shared" si="334"/>
        <v>increase or decrease</v>
      </c>
      <c r="AN1009" s="12" t="str">
        <f t="shared" si="335"/>
        <v>decrease</v>
      </c>
      <c r="AO1009" s="12" t="str">
        <f t="shared" si="336"/>
        <v>increase or decrease</v>
      </c>
      <c r="AP1009" s="12" t="str">
        <f t="shared" si="337"/>
        <v>decrease</v>
      </c>
      <c r="AQ1009" s="12" t="str">
        <f t="shared" si="338"/>
        <v>increase or decrease</v>
      </c>
      <c r="AR1009" s="12" t="str">
        <f t="shared" si="339"/>
        <v>decrease</v>
      </c>
      <c r="AS1009" s="12" t="str">
        <f t="shared" si="340"/>
        <v>increase or decrease</v>
      </c>
      <c r="AT1009" s="12" t="str">
        <f t="shared" si="341"/>
        <v>decrease</v>
      </c>
      <c r="AU1009" s="12" t="str">
        <f t="shared" si="342"/>
        <v>increase or decrease</v>
      </c>
      <c r="AV1009" s="12" t="str">
        <f t="shared" si="343"/>
        <v>decrease</v>
      </c>
      <c r="AW1009" s="12" t="str">
        <f t="shared" si="344"/>
        <v>increase or decrease</v>
      </c>
      <c r="AX1009" s="12" t="str">
        <f t="shared" si="345"/>
        <v>decrease</v>
      </c>
      <c r="AY1009" s="103"/>
      <c r="AZ1009" s="103" t="str">
        <f t="shared" si="346"/>
        <v xml:space="preserve"> </v>
      </c>
      <c r="BA1009" s="103" t="str">
        <f t="shared" si="347"/>
        <v xml:space="preserve"> </v>
      </c>
      <c r="BB1009" s="103" t="str">
        <f t="shared" si="348"/>
        <v>decrease</v>
      </c>
      <c r="BC1009" s="12" t="str">
        <f t="shared" si="349"/>
        <v xml:space="preserve"> </v>
      </c>
      <c r="BD1009" s="12" t="str">
        <f t="shared" si="350"/>
        <v>decrease</v>
      </c>
      <c r="BE1009" s="12" t="str">
        <f t="shared" si="351"/>
        <v xml:space="preserve"> </v>
      </c>
      <c r="BH1009" s="110">
        <f t="shared" si="352"/>
        <v>-0.2847826086956522</v>
      </c>
      <c r="BI1009" s="110">
        <f t="shared" si="353"/>
        <v>-0.2981132075471698</v>
      </c>
      <c r="BJ1009" s="110">
        <f t="shared" si="354"/>
        <v>-0.29836065573770493</v>
      </c>
      <c r="BK1009" s="110">
        <f t="shared" si="355"/>
        <v>-0.26717557251908397</v>
      </c>
      <c r="BL1009" s="110">
        <f t="shared" si="356"/>
        <v>-0.29480737018425462</v>
      </c>
      <c r="BM1009" s="110">
        <f t="shared" si="357"/>
        <v>-0.29548762736535661</v>
      </c>
      <c r="BN1009" s="103"/>
      <c r="BO1009" s="130">
        <f t="shared" ref="BO1009:BO1072" si="358">IF(MAX(BH1009:BM1009)&lt;ABS(MIN(BH1009:BM1009)),MIN(BH1009:BM1009),MAX(BH1009:BM1009))</f>
        <v>-0.29836065573770493</v>
      </c>
      <c r="BP1009" s="130" cm="1">
        <f t="array" ref="BP1009">MIN(IF(BH1009:BM1009&lt;0, BH1009:BM1009))</f>
        <v>-0.29836065573770493</v>
      </c>
      <c r="BQ1009" s="12">
        <f t="shared" ref="BQ1009:BQ1072" si="359">COUNTIF(BP1009,"&lt;-0.2")</f>
        <v>1</v>
      </c>
      <c r="BR1009" s="12">
        <f t="shared" ref="BR1009:BR1072" si="360">COUNTIFS(BP1009,"&gt;-0.2",BP1009,"&lt;=-0.10")</f>
        <v>0</v>
      </c>
      <c r="BS1009" s="12">
        <f t="shared" ref="BS1009:BS1072" si="361">COUNTIFS(BP1009,"&gt;-0.1",BP1009,"&lt;0")</f>
        <v>0</v>
      </c>
      <c r="BT1009" s="12"/>
      <c r="CA1009" s="108"/>
    </row>
    <row r="1010" spans="1:79" x14ac:dyDescent="0.35">
      <c r="A1010" s="18" t="s">
        <v>486</v>
      </c>
      <c r="B1010" s="3" t="s">
        <v>44</v>
      </c>
      <c r="C1010" s="12">
        <v>2314</v>
      </c>
      <c r="D1010" s="12" t="s">
        <v>128</v>
      </c>
      <c r="E1010" s="12">
        <v>223961</v>
      </c>
      <c r="F1010" s="12" t="s">
        <v>178</v>
      </c>
      <c r="G1010" s="12">
        <v>220983</v>
      </c>
      <c r="H1010" s="12">
        <v>1</v>
      </c>
      <c r="I1010" s="104" t="str">
        <f t="shared" ref="I1010:I1071" si="362">IF(COUNTIF($C$467:$C$813,C1010)&gt;0,IF(AND((E1010=INDEX($E$467:$E$813,MATCH(C1010,$C$467:$C$813,0))),(G1010=INDEX($G$467:$G$813,MATCH(C1010,$C$467:$C$813,0))),(H1010=INDEX($H$467:$H$813,MATCH(C1010,$C$467:$C$813,0)))),"Matches old PSSE info","Does not match old PSSE info"),"New Update")</f>
        <v>Does not match old PSSE info</v>
      </c>
      <c r="L1010" s="12">
        <v>1164</v>
      </c>
      <c r="M1010" s="12">
        <v>1164</v>
      </c>
      <c r="N1010" s="12">
        <v>1200</v>
      </c>
      <c r="O1010" s="12">
        <v>1164</v>
      </c>
      <c r="P1010" s="12">
        <v>1164</v>
      </c>
      <c r="Q1010" s="12">
        <v>1200</v>
      </c>
      <c r="R1010" s="1"/>
      <c r="S1010" s="5">
        <v>1104</v>
      </c>
      <c r="T1010" s="12">
        <v>1164</v>
      </c>
      <c r="U1010" s="12">
        <v>1200</v>
      </c>
      <c r="V1010" s="12">
        <v>1164</v>
      </c>
      <c r="W1010" s="12">
        <v>1164</v>
      </c>
      <c r="X1010" s="48">
        <v>1200</v>
      </c>
      <c r="Y1010" s="56">
        <f t="shared" si="325"/>
        <v>-60</v>
      </c>
      <c r="Z1010" s="7">
        <f t="shared" si="326"/>
        <v>0</v>
      </c>
      <c r="AA1010" s="7">
        <f t="shared" si="327"/>
        <v>0</v>
      </c>
      <c r="AB1010" s="7">
        <f t="shared" si="328"/>
        <v>0</v>
      </c>
      <c r="AC1010" s="7">
        <f t="shared" si="329"/>
        <v>0</v>
      </c>
      <c r="AD1010" s="7">
        <f t="shared" si="330"/>
        <v>0</v>
      </c>
      <c r="AM1010" s="12" t="str">
        <f t="shared" si="334"/>
        <v>increase or decrease</v>
      </c>
      <c r="AN1010" s="12" t="str">
        <f t="shared" si="335"/>
        <v>decrease</v>
      </c>
      <c r="AO1010" s="12" t="str">
        <f t="shared" si="336"/>
        <v>no change</v>
      </c>
      <c r="AP1010" s="12" t="str">
        <f t="shared" si="337"/>
        <v>blank</v>
      </c>
      <c r="AQ1010" s="12" t="str">
        <f t="shared" si="338"/>
        <v>no change</v>
      </c>
      <c r="AR1010" s="12" t="str">
        <f t="shared" si="339"/>
        <v>blank</v>
      </c>
      <c r="AS1010" s="12" t="str">
        <f t="shared" si="340"/>
        <v>no change</v>
      </c>
      <c r="AT1010" s="12" t="str">
        <f t="shared" si="341"/>
        <v>blank</v>
      </c>
      <c r="AU1010" s="12" t="str">
        <f t="shared" si="342"/>
        <v>no change</v>
      </c>
      <c r="AV1010" s="12" t="str">
        <f t="shared" si="343"/>
        <v>blank</v>
      </c>
      <c r="AW1010" s="12" t="str">
        <f t="shared" si="344"/>
        <v>no change</v>
      </c>
      <c r="AX1010" s="12" t="str">
        <f t="shared" si="345"/>
        <v>blank</v>
      </c>
      <c r="AY1010" s="103"/>
      <c r="AZ1010" s="103" t="str">
        <f t="shared" si="346"/>
        <v xml:space="preserve"> </v>
      </c>
      <c r="BA1010" s="103" t="str">
        <f t="shared" si="347"/>
        <v xml:space="preserve"> </v>
      </c>
      <c r="BB1010" s="103" t="str">
        <f t="shared" si="348"/>
        <v>decrease</v>
      </c>
      <c r="BC1010" s="12" t="str">
        <f t="shared" si="349"/>
        <v xml:space="preserve"> </v>
      </c>
      <c r="BD1010" s="12" t="str">
        <f t="shared" si="350"/>
        <v>decrease</v>
      </c>
      <c r="BE1010" s="12" t="str">
        <f t="shared" si="351"/>
        <v xml:space="preserve"> </v>
      </c>
      <c r="BH1010" s="110">
        <f t="shared" si="352"/>
        <v>-5.1546391752577317E-2</v>
      </c>
      <c r="BI1010" s="110">
        <f t="shared" si="353"/>
        <v>0</v>
      </c>
      <c r="BJ1010" s="110">
        <f t="shared" si="354"/>
        <v>0</v>
      </c>
      <c r="BK1010" s="110">
        <f t="shared" si="355"/>
        <v>0</v>
      </c>
      <c r="BL1010" s="110">
        <f t="shared" si="356"/>
        <v>0</v>
      </c>
      <c r="BM1010" s="110">
        <f t="shared" si="357"/>
        <v>0</v>
      </c>
      <c r="BN1010" s="103"/>
      <c r="BO1010" s="130">
        <f t="shared" si="358"/>
        <v>-5.1546391752577317E-2</v>
      </c>
      <c r="BP1010" s="130" cm="1">
        <f t="array" ref="BP1010">MIN(IF(BH1010:BM1010&lt;0, BH1010:BM1010))</f>
        <v>-5.1546391752577317E-2</v>
      </c>
      <c r="BQ1010" s="12">
        <f t="shared" si="359"/>
        <v>0</v>
      </c>
      <c r="BR1010" s="12">
        <f t="shared" si="360"/>
        <v>0</v>
      </c>
      <c r="BS1010" s="12">
        <f t="shared" si="361"/>
        <v>1</v>
      </c>
      <c r="BT1010" s="12"/>
      <c r="CA1010" s="108"/>
    </row>
    <row r="1011" spans="1:79" x14ac:dyDescent="0.35">
      <c r="A1011" s="18" t="s">
        <v>486</v>
      </c>
      <c r="B1011" s="3" t="s">
        <v>44</v>
      </c>
      <c r="C1011" s="12">
        <v>2334</v>
      </c>
      <c r="D1011" s="12" t="s">
        <v>130</v>
      </c>
      <c r="E1011" s="12">
        <v>223962</v>
      </c>
      <c r="F1011" s="12" t="s">
        <v>179</v>
      </c>
      <c r="G1011" s="12">
        <v>220984</v>
      </c>
      <c r="H1011" s="12">
        <v>1</v>
      </c>
      <c r="I1011" s="7" t="str">
        <f t="shared" si="362"/>
        <v>Matches old PSSE info</v>
      </c>
      <c r="L1011" s="12">
        <v>1164</v>
      </c>
      <c r="M1011" s="12">
        <v>1164</v>
      </c>
      <c r="N1011" s="12">
        <v>1200</v>
      </c>
      <c r="O1011" s="12">
        <v>1164</v>
      </c>
      <c r="P1011" s="12">
        <v>1164</v>
      </c>
      <c r="Q1011" s="12">
        <v>1200</v>
      </c>
      <c r="R1011" s="1"/>
      <c r="S1011" s="5">
        <v>1104</v>
      </c>
      <c r="T1011" s="12">
        <v>1164</v>
      </c>
      <c r="U1011" s="12">
        <v>1200</v>
      </c>
      <c r="V1011" s="12">
        <v>1164</v>
      </c>
      <c r="W1011" s="12">
        <v>1164</v>
      </c>
      <c r="X1011" s="48">
        <v>1200</v>
      </c>
      <c r="Y1011" s="56">
        <f t="shared" ref="Y1011:Y1072" si="363">S1011-L1011</f>
        <v>-60</v>
      </c>
      <c r="Z1011" s="7">
        <f t="shared" ref="Z1011:Z1072" si="364">T1011-M1011</f>
        <v>0</v>
      </c>
      <c r="AA1011" s="7">
        <f t="shared" ref="AA1011:AA1072" si="365">U1011-N1011</f>
        <v>0</v>
      </c>
      <c r="AB1011" s="7">
        <f t="shared" ref="AB1011:AB1072" si="366">V1011-O1011</f>
        <v>0</v>
      </c>
      <c r="AC1011" s="7">
        <f t="shared" ref="AC1011:AC1072" si="367">W1011-P1011</f>
        <v>0</v>
      </c>
      <c r="AD1011" s="7">
        <f t="shared" ref="AD1011:AD1072" si="368">X1011-Q1011</f>
        <v>0</v>
      </c>
      <c r="AM1011" s="12" t="str">
        <f t="shared" si="334"/>
        <v>increase or decrease</v>
      </c>
      <c r="AN1011" s="12" t="str">
        <f t="shared" si="335"/>
        <v>decrease</v>
      </c>
      <c r="AO1011" s="12" t="str">
        <f t="shared" si="336"/>
        <v>no change</v>
      </c>
      <c r="AP1011" s="12" t="str">
        <f t="shared" si="337"/>
        <v>blank</v>
      </c>
      <c r="AQ1011" s="12" t="str">
        <f t="shared" si="338"/>
        <v>no change</v>
      </c>
      <c r="AR1011" s="12" t="str">
        <f t="shared" si="339"/>
        <v>blank</v>
      </c>
      <c r="AS1011" s="12" t="str">
        <f t="shared" si="340"/>
        <v>no change</v>
      </c>
      <c r="AT1011" s="12" t="str">
        <f t="shared" si="341"/>
        <v>blank</v>
      </c>
      <c r="AU1011" s="12" t="str">
        <f t="shared" si="342"/>
        <v>no change</v>
      </c>
      <c r="AV1011" s="12" t="str">
        <f t="shared" si="343"/>
        <v>blank</v>
      </c>
      <c r="AW1011" s="12" t="str">
        <f t="shared" si="344"/>
        <v>no change</v>
      </c>
      <c r="AX1011" s="12" t="str">
        <f t="shared" si="345"/>
        <v>blank</v>
      </c>
      <c r="AY1011" s="103"/>
      <c r="AZ1011" s="103" t="str">
        <f t="shared" si="346"/>
        <v xml:space="preserve"> </v>
      </c>
      <c r="BA1011" s="103" t="str">
        <f t="shared" si="347"/>
        <v xml:space="preserve"> </v>
      </c>
      <c r="BB1011" s="103" t="str">
        <f t="shared" si="348"/>
        <v>decrease</v>
      </c>
      <c r="BC1011" s="12" t="str">
        <f t="shared" si="349"/>
        <v xml:space="preserve"> </v>
      </c>
      <c r="BD1011" s="12" t="str">
        <f t="shared" si="350"/>
        <v>decrease</v>
      </c>
      <c r="BE1011" s="12" t="str">
        <f t="shared" si="351"/>
        <v xml:space="preserve"> </v>
      </c>
      <c r="BH1011" s="110">
        <f t="shared" si="352"/>
        <v>-5.1546391752577317E-2</v>
      </c>
      <c r="BI1011" s="110">
        <f t="shared" si="353"/>
        <v>0</v>
      </c>
      <c r="BJ1011" s="110">
        <f t="shared" si="354"/>
        <v>0</v>
      </c>
      <c r="BK1011" s="110">
        <f t="shared" si="355"/>
        <v>0</v>
      </c>
      <c r="BL1011" s="110">
        <f t="shared" si="356"/>
        <v>0</v>
      </c>
      <c r="BM1011" s="110">
        <f t="shared" si="357"/>
        <v>0</v>
      </c>
      <c r="BN1011" s="103"/>
      <c r="BO1011" s="130">
        <f t="shared" si="358"/>
        <v>-5.1546391752577317E-2</v>
      </c>
      <c r="BP1011" s="130" cm="1">
        <f t="array" ref="BP1011">MIN(IF(BH1011:BM1011&lt;0, BH1011:BM1011))</f>
        <v>-5.1546391752577317E-2</v>
      </c>
      <c r="BQ1011" s="12">
        <f t="shared" si="359"/>
        <v>0</v>
      </c>
      <c r="BR1011" s="12">
        <f t="shared" si="360"/>
        <v>0</v>
      </c>
      <c r="BS1011" s="12">
        <f t="shared" si="361"/>
        <v>1</v>
      </c>
      <c r="BT1011" s="12"/>
      <c r="CA1011" s="108"/>
    </row>
    <row r="1012" spans="1:79" x14ac:dyDescent="0.35">
      <c r="B1012" s="3" t="s">
        <v>44</v>
      </c>
      <c r="C1012" s="12">
        <v>2340</v>
      </c>
      <c r="D1012" s="12" t="s">
        <v>60</v>
      </c>
      <c r="E1012" s="12">
        <v>220959</v>
      </c>
      <c r="F1012" s="12" t="s">
        <v>61</v>
      </c>
      <c r="G1012" s="12">
        <v>223979</v>
      </c>
      <c r="H1012" s="12" t="s">
        <v>42</v>
      </c>
      <c r="I1012" s="7" t="str">
        <f t="shared" si="362"/>
        <v>Matches old PSSE info</v>
      </c>
      <c r="L1012" s="12">
        <v>748</v>
      </c>
      <c r="M1012" s="12">
        <v>857</v>
      </c>
      <c r="N1012" s="12">
        <v>928</v>
      </c>
      <c r="O1012" s="12">
        <v>883</v>
      </c>
      <c r="P1012" s="12">
        <v>974</v>
      </c>
      <c r="Q1012" s="12">
        <v>1004</v>
      </c>
      <c r="R1012" s="1"/>
      <c r="S1012" s="12">
        <v>748</v>
      </c>
      <c r="T1012" s="5">
        <v>796</v>
      </c>
      <c r="U1012" s="5">
        <v>835</v>
      </c>
      <c r="V1012" s="5">
        <v>796</v>
      </c>
      <c r="W1012" s="5">
        <v>796</v>
      </c>
      <c r="X1012" s="52">
        <v>835</v>
      </c>
      <c r="Y1012" s="56">
        <f t="shared" si="363"/>
        <v>0</v>
      </c>
      <c r="Z1012" s="7">
        <f t="shared" si="364"/>
        <v>-61</v>
      </c>
      <c r="AA1012" s="7">
        <f t="shared" si="365"/>
        <v>-93</v>
      </c>
      <c r="AB1012" s="7">
        <f t="shared" si="366"/>
        <v>-87</v>
      </c>
      <c r="AC1012" s="7">
        <f t="shared" si="367"/>
        <v>-178</v>
      </c>
      <c r="AD1012" s="7">
        <f t="shared" si="368"/>
        <v>-169</v>
      </c>
      <c r="AM1012" s="12" t="str">
        <f t="shared" si="334"/>
        <v>no change</v>
      </c>
      <c r="AN1012" s="12" t="str">
        <f t="shared" si="335"/>
        <v>blank</v>
      </c>
      <c r="AO1012" s="12" t="str">
        <f t="shared" si="336"/>
        <v>increase or decrease</v>
      </c>
      <c r="AP1012" s="12" t="str">
        <f t="shared" si="337"/>
        <v>decrease</v>
      </c>
      <c r="AQ1012" s="12" t="str">
        <f t="shared" si="338"/>
        <v>increase or decrease</v>
      </c>
      <c r="AR1012" s="12" t="str">
        <f t="shared" si="339"/>
        <v>decrease</v>
      </c>
      <c r="AS1012" s="12" t="str">
        <f t="shared" si="340"/>
        <v>increase or decrease</v>
      </c>
      <c r="AT1012" s="12" t="str">
        <f t="shared" si="341"/>
        <v>decrease</v>
      </c>
      <c r="AU1012" s="12" t="str">
        <f t="shared" si="342"/>
        <v>increase or decrease</v>
      </c>
      <c r="AV1012" s="12" t="str">
        <f t="shared" si="343"/>
        <v>decrease</v>
      </c>
      <c r="AW1012" s="12" t="str">
        <f t="shared" si="344"/>
        <v>increase or decrease</v>
      </c>
      <c r="AX1012" s="12" t="str">
        <f t="shared" si="345"/>
        <v>decrease</v>
      </c>
      <c r="AY1012" s="103"/>
      <c r="AZ1012" s="103" t="str">
        <f t="shared" si="346"/>
        <v xml:space="preserve"> </v>
      </c>
      <c r="BA1012" s="103" t="str">
        <f t="shared" si="347"/>
        <v xml:space="preserve"> </v>
      </c>
      <c r="BB1012" s="103" t="str">
        <f t="shared" si="348"/>
        <v>decrease</v>
      </c>
      <c r="BC1012" s="12" t="str">
        <f t="shared" si="349"/>
        <v xml:space="preserve"> </v>
      </c>
      <c r="BD1012" s="12" t="str">
        <f t="shared" si="350"/>
        <v>decrease</v>
      </c>
      <c r="BE1012" s="12" t="str">
        <f t="shared" si="351"/>
        <v xml:space="preserve"> </v>
      </c>
      <c r="BH1012" s="110">
        <f t="shared" si="352"/>
        <v>0</v>
      </c>
      <c r="BI1012" s="110">
        <f t="shared" si="353"/>
        <v>-7.1178529754959155E-2</v>
      </c>
      <c r="BJ1012" s="110">
        <f t="shared" si="354"/>
        <v>-0.10021551724137931</v>
      </c>
      <c r="BK1012" s="110">
        <f t="shared" si="355"/>
        <v>-9.8527746319365797E-2</v>
      </c>
      <c r="BL1012" s="110">
        <f t="shared" si="356"/>
        <v>-0.18275154004106775</v>
      </c>
      <c r="BM1012" s="110">
        <f t="shared" si="357"/>
        <v>-0.16832669322709162</v>
      </c>
      <c r="BN1012" s="103"/>
      <c r="BO1012" s="130">
        <f t="shared" si="358"/>
        <v>-0.18275154004106775</v>
      </c>
      <c r="BP1012" s="130" cm="1">
        <f t="array" ref="BP1012">MIN(IF(BH1012:BM1012&lt;0, BH1012:BM1012))</f>
        <v>-0.18275154004106775</v>
      </c>
      <c r="BQ1012" s="12">
        <f t="shared" si="359"/>
        <v>0</v>
      </c>
      <c r="BR1012" s="12">
        <f t="shared" si="360"/>
        <v>1</v>
      </c>
      <c r="BS1012" s="12">
        <f t="shared" si="361"/>
        <v>0</v>
      </c>
      <c r="BT1012" s="12"/>
      <c r="CA1012" s="108"/>
    </row>
    <row r="1013" spans="1:79" x14ac:dyDescent="0.35">
      <c r="A1013" s="18" t="s">
        <v>486</v>
      </c>
      <c r="B1013" s="3" t="s">
        <v>44</v>
      </c>
      <c r="C1013" s="12">
        <v>2341</v>
      </c>
      <c r="D1013" s="12" t="s">
        <v>134</v>
      </c>
      <c r="E1013" s="12">
        <v>223980</v>
      </c>
      <c r="F1013" s="12" t="s">
        <v>180</v>
      </c>
      <c r="G1013" s="12">
        <v>220956</v>
      </c>
      <c r="H1013" s="12" t="s">
        <v>42</v>
      </c>
      <c r="I1013" s="7" t="str">
        <f t="shared" si="362"/>
        <v>Matches old PSSE info</v>
      </c>
      <c r="L1013" s="12">
        <v>748</v>
      </c>
      <c r="M1013" s="12">
        <v>857</v>
      </c>
      <c r="N1013" s="12">
        <v>928</v>
      </c>
      <c r="O1013" s="12">
        <v>883</v>
      </c>
      <c r="P1013" s="12">
        <v>974</v>
      </c>
      <c r="Q1013" s="12">
        <v>1004</v>
      </c>
      <c r="R1013" s="1"/>
      <c r="S1013" s="12">
        <v>748</v>
      </c>
      <c r="T1013" s="5">
        <v>796</v>
      </c>
      <c r="U1013" s="5">
        <v>835</v>
      </c>
      <c r="V1013" s="5">
        <v>796</v>
      </c>
      <c r="W1013" s="5">
        <v>796</v>
      </c>
      <c r="X1013" s="52">
        <v>835</v>
      </c>
      <c r="Y1013" s="56">
        <f t="shared" si="363"/>
        <v>0</v>
      </c>
      <c r="Z1013" s="7">
        <f t="shared" si="364"/>
        <v>-61</v>
      </c>
      <c r="AA1013" s="7">
        <f t="shared" si="365"/>
        <v>-93</v>
      </c>
      <c r="AB1013" s="7">
        <f t="shared" si="366"/>
        <v>-87</v>
      </c>
      <c r="AC1013" s="7">
        <f t="shared" si="367"/>
        <v>-178</v>
      </c>
      <c r="AD1013" s="7">
        <f t="shared" si="368"/>
        <v>-169</v>
      </c>
      <c r="AM1013" s="12" t="str">
        <f t="shared" si="334"/>
        <v>no change</v>
      </c>
      <c r="AN1013" s="12" t="str">
        <f t="shared" si="335"/>
        <v>blank</v>
      </c>
      <c r="AO1013" s="12" t="str">
        <f t="shared" si="336"/>
        <v>increase or decrease</v>
      </c>
      <c r="AP1013" s="12" t="str">
        <f t="shared" si="337"/>
        <v>decrease</v>
      </c>
      <c r="AQ1013" s="12" t="str">
        <f t="shared" si="338"/>
        <v>increase or decrease</v>
      </c>
      <c r="AR1013" s="12" t="str">
        <f t="shared" si="339"/>
        <v>decrease</v>
      </c>
      <c r="AS1013" s="12" t="str">
        <f t="shared" si="340"/>
        <v>increase or decrease</v>
      </c>
      <c r="AT1013" s="12" t="str">
        <f t="shared" si="341"/>
        <v>decrease</v>
      </c>
      <c r="AU1013" s="12" t="str">
        <f t="shared" si="342"/>
        <v>increase or decrease</v>
      </c>
      <c r="AV1013" s="12" t="str">
        <f t="shared" si="343"/>
        <v>decrease</v>
      </c>
      <c r="AW1013" s="12" t="str">
        <f t="shared" si="344"/>
        <v>increase or decrease</v>
      </c>
      <c r="AX1013" s="12" t="str">
        <f t="shared" si="345"/>
        <v>decrease</v>
      </c>
      <c r="AY1013" s="103"/>
      <c r="AZ1013" s="103" t="str">
        <f t="shared" si="346"/>
        <v xml:space="preserve"> </v>
      </c>
      <c r="BA1013" s="103" t="str">
        <f t="shared" si="347"/>
        <v xml:space="preserve"> </v>
      </c>
      <c r="BB1013" s="103" t="str">
        <f t="shared" si="348"/>
        <v>decrease</v>
      </c>
      <c r="BC1013" s="12" t="str">
        <f t="shared" si="349"/>
        <v xml:space="preserve"> </v>
      </c>
      <c r="BD1013" s="12" t="str">
        <f t="shared" si="350"/>
        <v>decrease</v>
      </c>
      <c r="BE1013" s="12" t="str">
        <f t="shared" si="351"/>
        <v xml:space="preserve"> </v>
      </c>
      <c r="BH1013" s="110">
        <f t="shared" si="352"/>
        <v>0</v>
      </c>
      <c r="BI1013" s="110">
        <f t="shared" si="353"/>
        <v>-7.1178529754959155E-2</v>
      </c>
      <c r="BJ1013" s="110">
        <f t="shared" si="354"/>
        <v>-0.10021551724137931</v>
      </c>
      <c r="BK1013" s="110">
        <f t="shared" si="355"/>
        <v>-9.8527746319365797E-2</v>
      </c>
      <c r="BL1013" s="110">
        <f t="shared" si="356"/>
        <v>-0.18275154004106775</v>
      </c>
      <c r="BM1013" s="110">
        <f t="shared" si="357"/>
        <v>-0.16832669322709162</v>
      </c>
      <c r="BN1013" s="103"/>
      <c r="BO1013" s="130">
        <f t="shared" si="358"/>
        <v>-0.18275154004106775</v>
      </c>
      <c r="BP1013" s="130" cm="1">
        <f t="array" ref="BP1013">MIN(IF(BH1013:BM1013&lt;0, BH1013:BM1013))</f>
        <v>-0.18275154004106775</v>
      </c>
      <c r="BQ1013" s="12">
        <f t="shared" si="359"/>
        <v>0</v>
      </c>
      <c r="BR1013" s="12">
        <f t="shared" si="360"/>
        <v>1</v>
      </c>
      <c r="BS1013" s="12">
        <f t="shared" si="361"/>
        <v>0</v>
      </c>
      <c r="BT1013" s="12"/>
      <c r="CA1013" s="108"/>
    </row>
    <row r="1014" spans="1:79" x14ac:dyDescent="0.35">
      <c r="A1014" s="18" t="s">
        <v>487</v>
      </c>
      <c r="B1014" s="3" t="s">
        <v>44</v>
      </c>
      <c r="C1014" s="12">
        <v>2350</v>
      </c>
      <c r="D1014" s="12" t="s">
        <v>324</v>
      </c>
      <c r="E1014" s="12">
        <v>224600</v>
      </c>
      <c r="F1014" s="12" t="s">
        <v>331</v>
      </c>
      <c r="G1014" s="12">
        <v>227008</v>
      </c>
      <c r="H1014" s="12">
        <v>1</v>
      </c>
      <c r="I1014" s="104" t="str">
        <f t="shared" si="362"/>
        <v>New Update</v>
      </c>
      <c r="L1014" s="12">
        <v>776</v>
      </c>
      <c r="M1014" s="12">
        <v>776</v>
      </c>
      <c r="N1014" s="12">
        <v>800</v>
      </c>
      <c r="O1014" s="12">
        <v>776</v>
      </c>
      <c r="P1014" s="12">
        <v>776</v>
      </c>
      <c r="Q1014" s="12">
        <v>800</v>
      </c>
      <c r="R1014" s="1"/>
      <c r="S1014" s="12">
        <v>776</v>
      </c>
      <c r="T1014" s="12">
        <v>776</v>
      </c>
      <c r="U1014" s="12">
        <v>800</v>
      </c>
      <c r="V1014" s="12">
        <v>776</v>
      </c>
      <c r="W1014" s="12">
        <v>776</v>
      </c>
      <c r="X1014" s="48">
        <v>800</v>
      </c>
      <c r="Y1014" s="56">
        <f t="shared" si="363"/>
        <v>0</v>
      </c>
      <c r="Z1014" s="7">
        <f t="shared" si="364"/>
        <v>0</v>
      </c>
      <c r="AA1014" s="7">
        <f t="shared" si="365"/>
        <v>0</v>
      </c>
      <c r="AB1014" s="7">
        <f t="shared" si="366"/>
        <v>0</v>
      </c>
      <c r="AC1014" s="7">
        <f t="shared" si="367"/>
        <v>0</v>
      </c>
      <c r="AD1014" s="7">
        <f t="shared" si="368"/>
        <v>0</v>
      </c>
      <c r="AM1014" s="12" t="str">
        <f t="shared" si="334"/>
        <v>no change</v>
      </c>
      <c r="AN1014" s="12" t="str">
        <f t="shared" si="335"/>
        <v>blank</v>
      </c>
      <c r="AO1014" s="12" t="str">
        <f t="shared" si="336"/>
        <v>no change</v>
      </c>
      <c r="AP1014" s="12" t="str">
        <f t="shared" si="337"/>
        <v>blank</v>
      </c>
      <c r="AQ1014" s="12" t="str">
        <f t="shared" si="338"/>
        <v>no change</v>
      </c>
      <c r="AR1014" s="12" t="str">
        <f t="shared" si="339"/>
        <v>blank</v>
      </c>
      <c r="AS1014" s="12" t="str">
        <f t="shared" si="340"/>
        <v>no change</v>
      </c>
      <c r="AT1014" s="12" t="str">
        <f t="shared" si="341"/>
        <v>blank</v>
      </c>
      <c r="AU1014" s="12" t="str">
        <f t="shared" si="342"/>
        <v>no change</v>
      </c>
      <c r="AV1014" s="12" t="str">
        <f t="shared" si="343"/>
        <v>blank</v>
      </c>
      <c r="AW1014" s="12" t="str">
        <f t="shared" si="344"/>
        <v>no change</v>
      </c>
      <c r="AX1014" s="12" t="str">
        <f t="shared" si="345"/>
        <v>blank</v>
      </c>
      <c r="AY1014" s="103"/>
      <c r="AZ1014" s="103" t="str">
        <f t="shared" si="346"/>
        <v>no change</v>
      </c>
      <c r="BA1014" s="103" t="str">
        <f t="shared" si="347"/>
        <v xml:space="preserve"> </v>
      </c>
      <c r="BB1014" s="103" t="str">
        <f t="shared" si="348"/>
        <v xml:space="preserve"> </v>
      </c>
      <c r="BC1014" s="12" t="str">
        <f t="shared" si="349"/>
        <v xml:space="preserve"> </v>
      </c>
      <c r="BD1014" s="12" t="str">
        <f t="shared" si="350"/>
        <v xml:space="preserve"> </v>
      </c>
      <c r="BE1014" s="12" t="str">
        <f t="shared" si="351"/>
        <v xml:space="preserve"> </v>
      </c>
      <c r="BH1014" s="110">
        <f t="shared" si="352"/>
        <v>0</v>
      </c>
      <c r="BI1014" s="110">
        <f t="shared" si="353"/>
        <v>0</v>
      </c>
      <c r="BJ1014" s="110">
        <f t="shared" si="354"/>
        <v>0</v>
      </c>
      <c r="BK1014" s="110">
        <f t="shared" si="355"/>
        <v>0</v>
      </c>
      <c r="BL1014" s="110">
        <f t="shared" si="356"/>
        <v>0</v>
      </c>
      <c r="BM1014" s="110">
        <f t="shared" si="357"/>
        <v>0</v>
      </c>
      <c r="BN1014" s="103"/>
      <c r="BO1014" s="130">
        <f t="shared" si="358"/>
        <v>0</v>
      </c>
      <c r="BP1014" s="130" cm="1">
        <f t="array" ref="BP1014">MIN(IF(BH1014:BM1014&lt;0, BH1014:BM1014))</f>
        <v>0</v>
      </c>
      <c r="BQ1014" s="12">
        <f t="shared" si="359"/>
        <v>0</v>
      </c>
      <c r="BR1014" s="12">
        <f t="shared" si="360"/>
        <v>0</v>
      </c>
      <c r="BS1014" s="12">
        <f t="shared" si="361"/>
        <v>0</v>
      </c>
      <c r="BT1014" s="12"/>
      <c r="CA1014" s="108"/>
    </row>
    <row r="1015" spans="1:79" x14ac:dyDescent="0.35">
      <c r="A1015" s="18" t="s">
        <v>487</v>
      </c>
      <c r="B1015" s="3" t="s">
        <v>44</v>
      </c>
      <c r="C1015" s="12">
        <v>2355</v>
      </c>
      <c r="D1015" s="12" t="s">
        <v>324</v>
      </c>
      <c r="E1015" s="12">
        <v>224601</v>
      </c>
      <c r="F1015" s="12" t="s">
        <v>331</v>
      </c>
      <c r="G1015" s="12">
        <v>227009</v>
      </c>
      <c r="H1015" s="12">
        <v>1</v>
      </c>
      <c r="I1015" s="104" t="str">
        <f t="shared" si="362"/>
        <v>New Update</v>
      </c>
      <c r="L1015" s="12">
        <v>776</v>
      </c>
      <c r="M1015" s="12">
        <v>776</v>
      </c>
      <c r="N1015" s="12">
        <v>800</v>
      </c>
      <c r="O1015" s="12">
        <v>776</v>
      </c>
      <c r="P1015" s="12">
        <v>776</v>
      </c>
      <c r="Q1015" s="12">
        <v>800</v>
      </c>
      <c r="R1015" s="1"/>
      <c r="S1015" s="12">
        <v>776</v>
      </c>
      <c r="T1015" s="12">
        <v>776</v>
      </c>
      <c r="U1015" s="12">
        <v>800</v>
      </c>
      <c r="V1015" s="12">
        <v>776</v>
      </c>
      <c r="W1015" s="12">
        <v>776</v>
      </c>
      <c r="X1015" s="48">
        <v>800</v>
      </c>
      <c r="Y1015" s="56">
        <f t="shared" si="363"/>
        <v>0</v>
      </c>
      <c r="Z1015" s="7">
        <f t="shared" si="364"/>
        <v>0</v>
      </c>
      <c r="AA1015" s="7">
        <f t="shared" si="365"/>
        <v>0</v>
      </c>
      <c r="AB1015" s="7">
        <f t="shared" si="366"/>
        <v>0</v>
      </c>
      <c r="AC1015" s="7">
        <f t="shared" si="367"/>
        <v>0</v>
      </c>
      <c r="AD1015" s="7">
        <f t="shared" si="368"/>
        <v>0</v>
      </c>
      <c r="AM1015" s="12" t="str">
        <f t="shared" si="334"/>
        <v>no change</v>
      </c>
      <c r="AN1015" s="12" t="str">
        <f t="shared" si="335"/>
        <v>blank</v>
      </c>
      <c r="AO1015" s="12" t="str">
        <f t="shared" si="336"/>
        <v>no change</v>
      </c>
      <c r="AP1015" s="12" t="str">
        <f t="shared" si="337"/>
        <v>blank</v>
      </c>
      <c r="AQ1015" s="12" t="str">
        <f t="shared" si="338"/>
        <v>no change</v>
      </c>
      <c r="AR1015" s="12" t="str">
        <f t="shared" si="339"/>
        <v>blank</v>
      </c>
      <c r="AS1015" s="12" t="str">
        <f t="shared" si="340"/>
        <v>no change</v>
      </c>
      <c r="AT1015" s="12" t="str">
        <f t="shared" si="341"/>
        <v>blank</v>
      </c>
      <c r="AU1015" s="12" t="str">
        <f t="shared" si="342"/>
        <v>no change</v>
      </c>
      <c r="AV1015" s="12" t="str">
        <f t="shared" si="343"/>
        <v>blank</v>
      </c>
      <c r="AW1015" s="12" t="str">
        <f t="shared" si="344"/>
        <v>no change</v>
      </c>
      <c r="AX1015" s="12" t="str">
        <f t="shared" si="345"/>
        <v>blank</v>
      </c>
      <c r="AY1015" s="103"/>
      <c r="AZ1015" s="103" t="str">
        <f t="shared" si="346"/>
        <v>no change</v>
      </c>
      <c r="BA1015" s="103" t="str">
        <f t="shared" si="347"/>
        <v xml:space="preserve"> </v>
      </c>
      <c r="BB1015" s="103" t="str">
        <f t="shared" si="348"/>
        <v xml:space="preserve"> </v>
      </c>
      <c r="BC1015" s="12" t="str">
        <f t="shared" si="349"/>
        <v xml:space="preserve"> </v>
      </c>
      <c r="BD1015" s="12" t="str">
        <f t="shared" si="350"/>
        <v xml:space="preserve"> </v>
      </c>
      <c r="BE1015" s="12" t="str">
        <f t="shared" si="351"/>
        <v xml:space="preserve"> </v>
      </c>
      <c r="BH1015" s="110">
        <f t="shared" si="352"/>
        <v>0</v>
      </c>
      <c r="BI1015" s="110">
        <f t="shared" si="353"/>
        <v>0</v>
      </c>
      <c r="BJ1015" s="110">
        <f t="shared" si="354"/>
        <v>0</v>
      </c>
      <c r="BK1015" s="110">
        <f t="shared" si="355"/>
        <v>0</v>
      </c>
      <c r="BL1015" s="110">
        <f t="shared" si="356"/>
        <v>0</v>
      </c>
      <c r="BM1015" s="110">
        <f t="shared" si="357"/>
        <v>0</v>
      </c>
      <c r="BN1015" s="103"/>
      <c r="BO1015" s="130">
        <f t="shared" si="358"/>
        <v>0</v>
      </c>
      <c r="BP1015" s="130" cm="1">
        <f t="array" ref="BP1015">MIN(IF(BH1015:BM1015&lt;0, BH1015:BM1015))</f>
        <v>0</v>
      </c>
      <c r="BQ1015" s="12">
        <f t="shared" si="359"/>
        <v>0</v>
      </c>
      <c r="BR1015" s="12">
        <f t="shared" si="360"/>
        <v>0</v>
      </c>
      <c r="BS1015" s="12">
        <f t="shared" si="361"/>
        <v>0</v>
      </c>
      <c r="BT1015" s="12"/>
      <c r="CA1015" s="108"/>
    </row>
    <row r="1016" spans="1:79" x14ac:dyDescent="0.35">
      <c r="A1016" s="18" t="s">
        <v>488</v>
      </c>
      <c r="B1016" s="3" t="s">
        <v>44</v>
      </c>
      <c r="C1016" s="12">
        <v>5011</v>
      </c>
      <c r="D1016" s="12" t="s">
        <v>314</v>
      </c>
      <c r="E1016" s="12">
        <v>200003</v>
      </c>
      <c r="F1016" s="12" t="s">
        <v>341</v>
      </c>
      <c r="G1016" s="12">
        <v>200004</v>
      </c>
      <c r="H1016" s="12">
        <v>1</v>
      </c>
      <c r="I1016" s="7" t="str">
        <f t="shared" si="362"/>
        <v>Matches old PSSE info</v>
      </c>
      <c r="L1016" s="12">
        <v>2812</v>
      </c>
      <c r="M1016" s="12">
        <v>3098</v>
      </c>
      <c r="N1016" s="12">
        <v>3671</v>
      </c>
      <c r="O1016" s="12">
        <v>3202</v>
      </c>
      <c r="P1016" s="12">
        <v>3507</v>
      </c>
      <c r="Q1016" s="12">
        <v>3682</v>
      </c>
      <c r="R1016" s="1"/>
      <c r="S1016" s="5">
        <v>1732</v>
      </c>
      <c r="T1016" s="5">
        <v>1732</v>
      </c>
      <c r="U1016" s="5">
        <v>1818</v>
      </c>
      <c r="V1016" s="5">
        <v>1732</v>
      </c>
      <c r="W1016" s="5">
        <v>1732</v>
      </c>
      <c r="X1016" s="52">
        <v>1818</v>
      </c>
      <c r="Y1016" s="56">
        <f t="shared" si="363"/>
        <v>-1080</v>
      </c>
      <c r="Z1016" s="7">
        <f t="shared" si="364"/>
        <v>-1366</v>
      </c>
      <c r="AA1016" s="7">
        <f t="shared" si="365"/>
        <v>-1853</v>
      </c>
      <c r="AB1016" s="7">
        <f t="shared" si="366"/>
        <v>-1470</v>
      </c>
      <c r="AC1016" s="7">
        <f t="shared" si="367"/>
        <v>-1775</v>
      </c>
      <c r="AD1016" s="7">
        <f t="shared" si="368"/>
        <v>-1864</v>
      </c>
      <c r="AM1016" s="12" t="str">
        <f t="shared" si="334"/>
        <v>increase or decrease</v>
      </c>
      <c r="AN1016" s="12" t="str">
        <f t="shared" si="335"/>
        <v>decrease</v>
      </c>
      <c r="AO1016" s="12" t="str">
        <f t="shared" si="336"/>
        <v>increase or decrease</v>
      </c>
      <c r="AP1016" s="12" t="str">
        <f t="shared" si="337"/>
        <v>decrease</v>
      </c>
      <c r="AQ1016" s="12" t="str">
        <f t="shared" si="338"/>
        <v>increase or decrease</v>
      </c>
      <c r="AR1016" s="12" t="str">
        <f t="shared" si="339"/>
        <v>decrease</v>
      </c>
      <c r="AS1016" s="12" t="str">
        <f t="shared" si="340"/>
        <v>increase or decrease</v>
      </c>
      <c r="AT1016" s="12" t="str">
        <f t="shared" si="341"/>
        <v>decrease</v>
      </c>
      <c r="AU1016" s="12" t="str">
        <f t="shared" si="342"/>
        <v>increase or decrease</v>
      </c>
      <c r="AV1016" s="12" t="str">
        <f t="shared" si="343"/>
        <v>decrease</v>
      </c>
      <c r="AW1016" s="12" t="str">
        <f t="shared" si="344"/>
        <v>increase or decrease</v>
      </c>
      <c r="AX1016" s="12" t="str">
        <f t="shared" si="345"/>
        <v>decrease</v>
      </c>
      <c r="AY1016" s="103"/>
      <c r="AZ1016" s="103" t="str">
        <f t="shared" si="346"/>
        <v xml:space="preserve"> </v>
      </c>
      <c r="BA1016" s="103" t="str">
        <f t="shared" si="347"/>
        <v xml:space="preserve"> </v>
      </c>
      <c r="BB1016" s="103" t="str">
        <f t="shared" si="348"/>
        <v>decrease</v>
      </c>
      <c r="BC1016" s="12" t="str">
        <f t="shared" si="349"/>
        <v xml:space="preserve"> </v>
      </c>
      <c r="BD1016" s="12" t="str">
        <f t="shared" si="350"/>
        <v>decrease</v>
      </c>
      <c r="BE1016" s="12" t="str">
        <f t="shared" si="351"/>
        <v xml:space="preserve"> </v>
      </c>
      <c r="BH1016" s="110">
        <f t="shared" si="352"/>
        <v>-0.3840682788051209</v>
      </c>
      <c r="BI1016" s="110">
        <f t="shared" si="353"/>
        <v>-0.44092963202065849</v>
      </c>
      <c r="BJ1016" s="110">
        <f t="shared" si="354"/>
        <v>-0.50476709343503134</v>
      </c>
      <c r="BK1016" s="110">
        <f t="shared" si="355"/>
        <v>-0.45908806995627732</v>
      </c>
      <c r="BL1016" s="110">
        <f t="shared" si="356"/>
        <v>-0.50613059595095522</v>
      </c>
      <c r="BM1016" s="110">
        <f t="shared" si="357"/>
        <v>-0.50624660510592068</v>
      </c>
      <c r="BN1016" s="103"/>
      <c r="BO1016" s="130">
        <f t="shared" si="358"/>
        <v>-0.50624660510592068</v>
      </c>
      <c r="BP1016" s="130" cm="1">
        <f t="array" ref="BP1016">MIN(IF(BH1016:BM1016&lt;0, BH1016:BM1016))</f>
        <v>-0.50624660510592068</v>
      </c>
      <c r="BQ1016" s="12">
        <f t="shared" si="359"/>
        <v>1</v>
      </c>
      <c r="BR1016" s="12">
        <f t="shared" si="360"/>
        <v>0</v>
      </c>
      <c r="BS1016" s="12">
        <f t="shared" si="361"/>
        <v>0</v>
      </c>
      <c r="BT1016" s="12"/>
      <c r="CA1016" s="108"/>
    </row>
    <row r="1017" spans="1:79" x14ac:dyDescent="0.35">
      <c r="A1017" s="18" t="s">
        <v>489</v>
      </c>
      <c r="B1017" s="3" t="s">
        <v>44</v>
      </c>
      <c r="C1017" s="12">
        <v>5053</v>
      </c>
      <c r="D1017" s="12" t="s">
        <v>314</v>
      </c>
      <c r="E1017" s="12">
        <v>200003</v>
      </c>
      <c r="F1017" s="12" t="s">
        <v>342</v>
      </c>
      <c r="G1017" s="12">
        <v>200025</v>
      </c>
      <c r="H1017" s="12">
        <v>1</v>
      </c>
      <c r="I1017" s="7" t="str">
        <f t="shared" si="362"/>
        <v>Matches old PSSE info</v>
      </c>
      <c r="L1017" s="12">
        <v>2348</v>
      </c>
      <c r="M1017" s="12">
        <v>2587</v>
      </c>
      <c r="N1017" s="12">
        <v>3065</v>
      </c>
      <c r="O1017" s="12">
        <v>2675</v>
      </c>
      <c r="P1017" s="12">
        <v>2978</v>
      </c>
      <c r="Q1017" s="12">
        <v>3413</v>
      </c>
      <c r="R1017" s="1"/>
      <c r="S1017" s="5">
        <v>1732</v>
      </c>
      <c r="T1017" s="5">
        <v>1732</v>
      </c>
      <c r="U1017" s="5">
        <v>1818</v>
      </c>
      <c r="V1017" s="5">
        <v>1732</v>
      </c>
      <c r="W1017" s="5">
        <v>1732</v>
      </c>
      <c r="X1017" s="52">
        <v>1818</v>
      </c>
      <c r="Y1017" s="56">
        <f t="shared" si="363"/>
        <v>-616</v>
      </c>
      <c r="Z1017" s="7">
        <f t="shared" si="364"/>
        <v>-855</v>
      </c>
      <c r="AA1017" s="7">
        <f t="shared" si="365"/>
        <v>-1247</v>
      </c>
      <c r="AB1017" s="7">
        <f t="shared" si="366"/>
        <v>-943</v>
      </c>
      <c r="AC1017" s="7">
        <f t="shared" si="367"/>
        <v>-1246</v>
      </c>
      <c r="AD1017" s="7">
        <f t="shared" si="368"/>
        <v>-1595</v>
      </c>
      <c r="AM1017" s="12" t="str">
        <f t="shared" si="334"/>
        <v>increase or decrease</v>
      </c>
      <c r="AN1017" s="12" t="str">
        <f t="shared" si="335"/>
        <v>decrease</v>
      </c>
      <c r="AO1017" s="12" t="str">
        <f t="shared" si="336"/>
        <v>increase or decrease</v>
      </c>
      <c r="AP1017" s="12" t="str">
        <f t="shared" si="337"/>
        <v>decrease</v>
      </c>
      <c r="AQ1017" s="12" t="str">
        <f t="shared" si="338"/>
        <v>increase or decrease</v>
      </c>
      <c r="AR1017" s="12" t="str">
        <f t="shared" si="339"/>
        <v>decrease</v>
      </c>
      <c r="AS1017" s="12" t="str">
        <f t="shared" si="340"/>
        <v>increase or decrease</v>
      </c>
      <c r="AT1017" s="12" t="str">
        <f t="shared" si="341"/>
        <v>decrease</v>
      </c>
      <c r="AU1017" s="12" t="str">
        <f t="shared" si="342"/>
        <v>increase or decrease</v>
      </c>
      <c r="AV1017" s="12" t="str">
        <f t="shared" si="343"/>
        <v>decrease</v>
      </c>
      <c r="AW1017" s="12" t="str">
        <f t="shared" si="344"/>
        <v>increase or decrease</v>
      </c>
      <c r="AX1017" s="12" t="str">
        <f t="shared" si="345"/>
        <v>decrease</v>
      </c>
      <c r="AY1017" s="103"/>
      <c r="AZ1017" s="103" t="str">
        <f t="shared" si="346"/>
        <v xml:space="preserve"> </v>
      </c>
      <c r="BA1017" s="103" t="str">
        <f t="shared" si="347"/>
        <v xml:space="preserve"> </v>
      </c>
      <c r="BB1017" s="103" t="str">
        <f t="shared" si="348"/>
        <v>decrease</v>
      </c>
      <c r="BC1017" s="12" t="str">
        <f t="shared" si="349"/>
        <v xml:space="preserve"> </v>
      </c>
      <c r="BD1017" s="12" t="str">
        <f t="shared" si="350"/>
        <v>decrease</v>
      </c>
      <c r="BE1017" s="12" t="str">
        <f t="shared" si="351"/>
        <v xml:space="preserve"> </v>
      </c>
      <c r="BH1017" s="110">
        <f t="shared" si="352"/>
        <v>-0.26235093696763201</v>
      </c>
      <c r="BI1017" s="110">
        <f t="shared" si="353"/>
        <v>-0.33049864708156168</v>
      </c>
      <c r="BJ1017" s="110">
        <f t="shared" si="354"/>
        <v>-0.4068515497553018</v>
      </c>
      <c r="BK1017" s="110">
        <f t="shared" si="355"/>
        <v>-0.35252336448598132</v>
      </c>
      <c r="BL1017" s="110">
        <f t="shared" si="356"/>
        <v>-0.41840161182001345</v>
      </c>
      <c r="BM1017" s="110">
        <f t="shared" si="357"/>
        <v>-0.46733079402285377</v>
      </c>
      <c r="BN1017" s="103"/>
      <c r="BO1017" s="130">
        <f t="shared" si="358"/>
        <v>-0.46733079402285377</v>
      </c>
      <c r="BP1017" s="130" cm="1">
        <f t="array" ref="BP1017">MIN(IF(BH1017:BM1017&lt;0, BH1017:BM1017))</f>
        <v>-0.46733079402285377</v>
      </c>
      <c r="BQ1017" s="12">
        <f t="shared" si="359"/>
        <v>1</v>
      </c>
      <c r="BR1017" s="12">
        <f t="shared" si="360"/>
        <v>0</v>
      </c>
      <c r="BS1017" s="12">
        <f t="shared" si="361"/>
        <v>0</v>
      </c>
      <c r="BT1017" s="12"/>
      <c r="CA1017" s="108"/>
    </row>
    <row r="1018" spans="1:79" x14ac:dyDescent="0.35">
      <c r="A1018" s="18" t="s">
        <v>489</v>
      </c>
      <c r="B1018" s="3" t="s">
        <v>44</v>
      </c>
      <c r="C1018" s="12">
        <v>5055</v>
      </c>
      <c r="D1018" s="12" t="s">
        <v>314</v>
      </c>
      <c r="E1018" s="12">
        <v>200003</v>
      </c>
      <c r="F1018" s="12" t="s">
        <v>338</v>
      </c>
      <c r="G1018" s="12">
        <v>235105</v>
      </c>
      <c r="H1018" s="12">
        <v>1</v>
      </c>
      <c r="I1018" s="7" t="str">
        <f t="shared" si="362"/>
        <v>Matches old PSSE info</v>
      </c>
      <c r="L1018" s="12">
        <v>2812</v>
      </c>
      <c r="M1018" s="12">
        <v>3098</v>
      </c>
      <c r="N1018" s="12">
        <v>3671</v>
      </c>
      <c r="O1018" s="12">
        <v>3202</v>
      </c>
      <c r="P1018" s="12">
        <v>3567</v>
      </c>
      <c r="Q1018" s="12">
        <v>4088</v>
      </c>
      <c r="R1018" s="1"/>
      <c r="S1018" s="5">
        <v>2598</v>
      </c>
      <c r="T1018" s="5">
        <v>2598</v>
      </c>
      <c r="U1018" s="5">
        <v>2727</v>
      </c>
      <c r="V1018" s="5">
        <v>2598</v>
      </c>
      <c r="W1018" s="5">
        <v>2598</v>
      </c>
      <c r="X1018" s="52">
        <v>2727</v>
      </c>
      <c r="Y1018" s="56">
        <f t="shared" si="363"/>
        <v>-214</v>
      </c>
      <c r="Z1018" s="7">
        <f t="shared" si="364"/>
        <v>-500</v>
      </c>
      <c r="AA1018" s="7">
        <f t="shared" si="365"/>
        <v>-944</v>
      </c>
      <c r="AB1018" s="7">
        <f t="shared" si="366"/>
        <v>-604</v>
      </c>
      <c r="AC1018" s="7">
        <f t="shared" si="367"/>
        <v>-969</v>
      </c>
      <c r="AD1018" s="7">
        <f t="shared" si="368"/>
        <v>-1361</v>
      </c>
      <c r="AM1018" s="12" t="str">
        <f t="shared" si="334"/>
        <v>increase or decrease</v>
      </c>
      <c r="AN1018" s="12" t="str">
        <f t="shared" si="335"/>
        <v>decrease</v>
      </c>
      <c r="AO1018" s="12" t="str">
        <f t="shared" si="336"/>
        <v>increase or decrease</v>
      </c>
      <c r="AP1018" s="12" t="str">
        <f t="shared" si="337"/>
        <v>decrease</v>
      </c>
      <c r="AQ1018" s="12" t="str">
        <f t="shared" si="338"/>
        <v>increase or decrease</v>
      </c>
      <c r="AR1018" s="12" t="str">
        <f t="shared" si="339"/>
        <v>decrease</v>
      </c>
      <c r="AS1018" s="12" t="str">
        <f t="shared" si="340"/>
        <v>increase or decrease</v>
      </c>
      <c r="AT1018" s="12" t="str">
        <f t="shared" si="341"/>
        <v>decrease</v>
      </c>
      <c r="AU1018" s="12" t="str">
        <f t="shared" si="342"/>
        <v>increase or decrease</v>
      </c>
      <c r="AV1018" s="12" t="str">
        <f t="shared" si="343"/>
        <v>decrease</v>
      </c>
      <c r="AW1018" s="12" t="str">
        <f t="shared" si="344"/>
        <v>increase or decrease</v>
      </c>
      <c r="AX1018" s="12" t="str">
        <f t="shared" si="345"/>
        <v>decrease</v>
      </c>
      <c r="AY1018" s="103"/>
      <c r="AZ1018" s="103" t="str">
        <f t="shared" si="346"/>
        <v xml:space="preserve"> </v>
      </c>
      <c r="BA1018" s="103" t="str">
        <f t="shared" si="347"/>
        <v xml:space="preserve"> </v>
      </c>
      <c r="BB1018" s="103" t="str">
        <f t="shared" si="348"/>
        <v>decrease</v>
      </c>
      <c r="BC1018" s="12" t="str">
        <f t="shared" si="349"/>
        <v xml:space="preserve"> </v>
      </c>
      <c r="BD1018" s="12" t="str">
        <f t="shared" si="350"/>
        <v>decrease</v>
      </c>
      <c r="BE1018" s="12" t="str">
        <f t="shared" si="351"/>
        <v xml:space="preserve"> </v>
      </c>
      <c r="BH1018" s="110">
        <f t="shared" si="352"/>
        <v>-7.6102418207681363E-2</v>
      </c>
      <c r="BI1018" s="110">
        <f t="shared" si="353"/>
        <v>-0.16139444803098774</v>
      </c>
      <c r="BJ1018" s="110">
        <f t="shared" si="354"/>
        <v>-0.25715064015254702</v>
      </c>
      <c r="BK1018" s="110">
        <f t="shared" si="355"/>
        <v>-0.18863210493441598</v>
      </c>
      <c r="BL1018" s="110">
        <f t="shared" si="356"/>
        <v>-0.27165685449957949</v>
      </c>
      <c r="BM1018" s="110">
        <f t="shared" si="357"/>
        <v>-0.33292563600782776</v>
      </c>
      <c r="BN1018" s="103"/>
      <c r="BO1018" s="130">
        <f t="shared" si="358"/>
        <v>-0.33292563600782776</v>
      </c>
      <c r="BP1018" s="130" cm="1">
        <f t="array" ref="BP1018">MIN(IF(BH1018:BM1018&lt;0, BH1018:BM1018))</f>
        <v>-0.33292563600782776</v>
      </c>
      <c r="BQ1018" s="12">
        <f t="shared" si="359"/>
        <v>1</v>
      </c>
      <c r="BR1018" s="12">
        <f t="shared" si="360"/>
        <v>0</v>
      </c>
      <c r="BS1018" s="12">
        <f t="shared" si="361"/>
        <v>0</v>
      </c>
      <c r="BT1018" s="12"/>
      <c r="CA1018" s="108"/>
    </row>
    <row r="1019" spans="1:79" x14ac:dyDescent="0.35">
      <c r="A1019" s="18" t="s">
        <v>487</v>
      </c>
      <c r="B1019" s="3" t="s">
        <v>44</v>
      </c>
      <c r="C1019" s="12">
        <v>5070</v>
      </c>
      <c r="D1019" s="12" t="s">
        <v>329</v>
      </c>
      <c r="E1019" s="12">
        <v>200019</v>
      </c>
      <c r="F1019" s="12" t="s">
        <v>490</v>
      </c>
      <c r="G1019" s="12">
        <v>314922</v>
      </c>
      <c r="H1019" s="12">
        <v>1</v>
      </c>
      <c r="I1019" s="104" t="str">
        <f t="shared" si="362"/>
        <v>New Update</v>
      </c>
      <c r="L1019" s="12">
        <v>2638</v>
      </c>
      <c r="M1019" s="12">
        <v>3098</v>
      </c>
      <c r="N1019" s="12">
        <v>3374</v>
      </c>
      <c r="O1019" s="12">
        <v>2977</v>
      </c>
      <c r="P1019" s="12">
        <v>3213</v>
      </c>
      <c r="Q1019" s="12">
        <v>3374</v>
      </c>
      <c r="R1019" s="1"/>
      <c r="S1019" s="96">
        <v>2737</v>
      </c>
      <c r="T1019" s="12">
        <v>3098</v>
      </c>
      <c r="U1019" s="96">
        <v>3671</v>
      </c>
      <c r="V1019" s="96">
        <v>3064</v>
      </c>
      <c r="W1019" s="96">
        <v>3567</v>
      </c>
      <c r="X1019" s="98">
        <v>4088</v>
      </c>
      <c r="Y1019" s="56">
        <f t="shared" si="363"/>
        <v>99</v>
      </c>
      <c r="Z1019" s="7">
        <f t="shared" si="364"/>
        <v>0</v>
      </c>
      <c r="AA1019" s="7">
        <f t="shared" si="365"/>
        <v>297</v>
      </c>
      <c r="AB1019" s="7">
        <f t="shared" si="366"/>
        <v>87</v>
      </c>
      <c r="AC1019" s="7">
        <f t="shared" si="367"/>
        <v>354</v>
      </c>
      <c r="AD1019" s="7">
        <f t="shared" si="368"/>
        <v>714</v>
      </c>
      <c r="AM1019" s="12" t="str">
        <f t="shared" si="334"/>
        <v>increase or decrease</v>
      </c>
      <c r="AN1019" s="12" t="str">
        <f t="shared" si="335"/>
        <v>increase</v>
      </c>
      <c r="AO1019" s="12" t="str">
        <f t="shared" si="336"/>
        <v>no change</v>
      </c>
      <c r="AP1019" s="12" t="str">
        <f t="shared" si="337"/>
        <v>blank</v>
      </c>
      <c r="AQ1019" s="12" t="str">
        <f t="shared" si="338"/>
        <v>increase or decrease</v>
      </c>
      <c r="AR1019" s="12" t="str">
        <f t="shared" si="339"/>
        <v>increase</v>
      </c>
      <c r="AS1019" s="12" t="str">
        <f t="shared" si="340"/>
        <v>increase or decrease</v>
      </c>
      <c r="AT1019" s="12" t="str">
        <f t="shared" si="341"/>
        <v>increase</v>
      </c>
      <c r="AU1019" s="12" t="str">
        <f t="shared" si="342"/>
        <v>increase or decrease</v>
      </c>
      <c r="AV1019" s="12" t="str">
        <f t="shared" si="343"/>
        <v>increase</v>
      </c>
      <c r="AW1019" s="12" t="str">
        <f t="shared" si="344"/>
        <v>increase or decrease</v>
      </c>
      <c r="AX1019" s="12" t="str">
        <f t="shared" si="345"/>
        <v>increase</v>
      </c>
      <c r="AY1019" s="103"/>
      <c r="AZ1019" s="103" t="str">
        <f t="shared" si="346"/>
        <v xml:space="preserve"> </v>
      </c>
      <c r="BA1019" s="103" t="str">
        <f t="shared" si="347"/>
        <v>increase</v>
      </c>
      <c r="BB1019" s="103" t="str">
        <f t="shared" si="348"/>
        <v xml:space="preserve"> </v>
      </c>
      <c r="BC1019" s="12" t="str">
        <f t="shared" si="349"/>
        <v>increase</v>
      </c>
      <c r="BD1019" s="12" t="str">
        <f t="shared" si="350"/>
        <v xml:space="preserve"> </v>
      </c>
      <c r="BE1019" s="12" t="str">
        <f t="shared" si="351"/>
        <v xml:space="preserve"> </v>
      </c>
      <c r="BH1019" s="110">
        <f t="shared" si="352"/>
        <v>3.7528430629264593E-2</v>
      </c>
      <c r="BI1019" s="110">
        <f t="shared" si="353"/>
        <v>0</v>
      </c>
      <c r="BJ1019" s="110">
        <f t="shared" si="354"/>
        <v>8.8026081802015418E-2</v>
      </c>
      <c r="BK1019" s="110">
        <f t="shared" si="355"/>
        <v>2.9224051058112193E-2</v>
      </c>
      <c r="BL1019" s="110">
        <f t="shared" si="356"/>
        <v>0.11017740429505135</v>
      </c>
      <c r="BM1019" s="110">
        <f t="shared" si="357"/>
        <v>0.21161825726141079</v>
      </c>
      <c r="BN1019" s="103"/>
      <c r="BO1019" s="130">
        <f t="shared" si="358"/>
        <v>0.21161825726141079</v>
      </c>
      <c r="BP1019" s="130" cm="1">
        <f t="array" ref="BP1019">MIN(IF(BH1019:BM1019&lt;0, BH1019:BM1019))</f>
        <v>0</v>
      </c>
      <c r="BQ1019" s="12">
        <f t="shared" si="359"/>
        <v>0</v>
      </c>
      <c r="BR1019" s="12">
        <f t="shared" si="360"/>
        <v>0</v>
      </c>
      <c r="BS1019" s="12">
        <f t="shared" si="361"/>
        <v>0</v>
      </c>
      <c r="BT1019" s="12"/>
      <c r="CA1019" s="108"/>
    </row>
    <row r="1020" spans="1:79" x14ac:dyDescent="0.35">
      <c r="A1020" s="18" t="s">
        <v>487</v>
      </c>
      <c r="B1020" s="3" t="s">
        <v>44</v>
      </c>
      <c r="C1020" s="12">
        <v>5071</v>
      </c>
      <c r="D1020" s="12" t="s">
        <v>344</v>
      </c>
      <c r="E1020" s="12">
        <v>200019</v>
      </c>
      <c r="F1020" s="12" t="s">
        <v>329</v>
      </c>
      <c r="G1020" s="12">
        <v>200301</v>
      </c>
      <c r="H1020" s="12">
        <v>1</v>
      </c>
      <c r="I1020" s="104" t="str">
        <f t="shared" si="362"/>
        <v>New Update</v>
      </c>
      <c r="L1020" s="12">
        <v>2638</v>
      </c>
      <c r="M1020" s="12">
        <v>3098</v>
      </c>
      <c r="N1020" s="12">
        <v>3641</v>
      </c>
      <c r="O1020" s="12">
        <v>2977</v>
      </c>
      <c r="P1020" s="12">
        <v>3567</v>
      </c>
      <c r="Q1020" s="12">
        <v>4088</v>
      </c>
      <c r="R1020" s="1"/>
      <c r="S1020" s="96">
        <v>2737</v>
      </c>
      <c r="T1020" s="12">
        <v>3098</v>
      </c>
      <c r="U1020" s="96">
        <v>3671</v>
      </c>
      <c r="V1020" s="96">
        <v>3064</v>
      </c>
      <c r="W1020" s="12">
        <v>3567</v>
      </c>
      <c r="X1020" s="48">
        <v>4088</v>
      </c>
      <c r="Y1020" s="56">
        <f t="shared" si="363"/>
        <v>99</v>
      </c>
      <c r="Z1020" s="7">
        <f t="shared" si="364"/>
        <v>0</v>
      </c>
      <c r="AA1020" s="7">
        <f t="shared" si="365"/>
        <v>30</v>
      </c>
      <c r="AB1020" s="7">
        <f t="shared" si="366"/>
        <v>87</v>
      </c>
      <c r="AC1020" s="7">
        <f t="shared" si="367"/>
        <v>0</v>
      </c>
      <c r="AD1020" s="7">
        <f t="shared" si="368"/>
        <v>0</v>
      </c>
      <c r="AM1020" s="12" t="str">
        <f t="shared" si="334"/>
        <v>increase or decrease</v>
      </c>
      <c r="AN1020" s="12" t="str">
        <f t="shared" si="335"/>
        <v>increase</v>
      </c>
      <c r="AO1020" s="12" t="str">
        <f t="shared" si="336"/>
        <v>no change</v>
      </c>
      <c r="AP1020" s="12" t="str">
        <f t="shared" si="337"/>
        <v>blank</v>
      </c>
      <c r="AQ1020" s="12" t="str">
        <f t="shared" si="338"/>
        <v>increase or decrease</v>
      </c>
      <c r="AR1020" s="12" t="str">
        <f t="shared" si="339"/>
        <v>increase</v>
      </c>
      <c r="AS1020" s="12" t="str">
        <f t="shared" si="340"/>
        <v>increase or decrease</v>
      </c>
      <c r="AT1020" s="12" t="str">
        <f t="shared" si="341"/>
        <v>increase</v>
      </c>
      <c r="AU1020" s="12" t="str">
        <f t="shared" si="342"/>
        <v>no change</v>
      </c>
      <c r="AV1020" s="12" t="str">
        <f t="shared" si="343"/>
        <v>blank</v>
      </c>
      <c r="AW1020" s="12" t="str">
        <f t="shared" si="344"/>
        <v>no change</v>
      </c>
      <c r="AX1020" s="12" t="str">
        <f t="shared" si="345"/>
        <v>blank</v>
      </c>
      <c r="AY1020" s="103"/>
      <c r="AZ1020" s="103" t="str">
        <f t="shared" si="346"/>
        <v xml:space="preserve"> </v>
      </c>
      <c r="BA1020" s="103" t="str">
        <f t="shared" si="347"/>
        <v>increase</v>
      </c>
      <c r="BB1020" s="103" t="str">
        <f t="shared" si="348"/>
        <v xml:space="preserve"> </v>
      </c>
      <c r="BC1020" s="12" t="str">
        <f t="shared" si="349"/>
        <v>increase</v>
      </c>
      <c r="BD1020" s="12" t="str">
        <f t="shared" si="350"/>
        <v xml:space="preserve"> </v>
      </c>
      <c r="BE1020" s="12" t="str">
        <f t="shared" si="351"/>
        <v xml:space="preserve"> </v>
      </c>
      <c r="BH1020" s="110">
        <f t="shared" si="352"/>
        <v>3.7528430629264593E-2</v>
      </c>
      <c r="BI1020" s="110">
        <f t="shared" si="353"/>
        <v>0</v>
      </c>
      <c r="BJ1020" s="110">
        <f t="shared" si="354"/>
        <v>8.2394946443284812E-3</v>
      </c>
      <c r="BK1020" s="110">
        <f t="shared" si="355"/>
        <v>2.9224051058112193E-2</v>
      </c>
      <c r="BL1020" s="110">
        <f t="shared" si="356"/>
        <v>0</v>
      </c>
      <c r="BM1020" s="110">
        <f t="shared" si="357"/>
        <v>0</v>
      </c>
      <c r="BN1020" s="103"/>
      <c r="BO1020" s="130">
        <f t="shared" si="358"/>
        <v>3.7528430629264593E-2</v>
      </c>
      <c r="BP1020" s="130" cm="1">
        <f t="array" ref="BP1020">MIN(IF(BH1020:BM1020&lt;0, BH1020:BM1020))</f>
        <v>0</v>
      </c>
      <c r="BQ1020" s="12">
        <f t="shared" si="359"/>
        <v>0</v>
      </c>
      <c r="BR1020" s="12">
        <f t="shared" si="360"/>
        <v>0</v>
      </c>
      <c r="BS1020" s="12">
        <f t="shared" si="361"/>
        <v>0</v>
      </c>
      <c r="BT1020" s="12"/>
      <c r="CA1020" s="108"/>
    </row>
    <row r="1021" spans="1:79" x14ac:dyDescent="0.35">
      <c r="A1021" s="18" t="s">
        <v>489</v>
      </c>
      <c r="B1021" s="3" t="s">
        <v>44</v>
      </c>
      <c r="C1021" s="12">
        <v>5072</v>
      </c>
      <c r="D1021" s="12" t="s">
        <v>323</v>
      </c>
      <c r="E1021" s="12">
        <v>200018</v>
      </c>
      <c r="F1021" s="12" t="s">
        <v>343</v>
      </c>
      <c r="G1021" s="12">
        <v>200020</v>
      </c>
      <c r="H1021" s="12">
        <v>1</v>
      </c>
      <c r="I1021" s="7" t="str">
        <f t="shared" si="362"/>
        <v>Matches old PSSE info</v>
      </c>
      <c r="L1021" s="12">
        <v>2348</v>
      </c>
      <c r="M1021" s="12">
        <v>2587</v>
      </c>
      <c r="N1021" s="12">
        <v>3065</v>
      </c>
      <c r="O1021" s="12">
        <v>2675</v>
      </c>
      <c r="P1021" s="12">
        <v>2978</v>
      </c>
      <c r="Q1021" s="12">
        <v>3413</v>
      </c>
      <c r="R1021" s="1"/>
      <c r="S1021" s="96">
        <v>2395</v>
      </c>
      <c r="T1021" s="96">
        <v>2598</v>
      </c>
      <c r="U1021" s="5">
        <v>2727</v>
      </c>
      <c r="V1021" s="5">
        <v>2598</v>
      </c>
      <c r="W1021" s="5">
        <v>2598</v>
      </c>
      <c r="X1021" s="52">
        <v>2727</v>
      </c>
      <c r="Y1021" s="56">
        <f t="shared" si="363"/>
        <v>47</v>
      </c>
      <c r="Z1021" s="7">
        <f t="shared" si="364"/>
        <v>11</v>
      </c>
      <c r="AA1021" s="7">
        <f t="shared" si="365"/>
        <v>-338</v>
      </c>
      <c r="AB1021" s="7">
        <f t="shared" si="366"/>
        <v>-77</v>
      </c>
      <c r="AC1021" s="7">
        <f t="shared" si="367"/>
        <v>-380</v>
      </c>
      <c r="AD1021" s="7">
        <f t="shared" si="368"/>
        <v>-686</v>
      </c>
      <c r="AM1021" s="12" t="str">
        <f t="shared" si="334"/>
        <v>increase or decrease</v>
      </c>
      <c r="AN1021" s="12" t="str">
        <f t="shared" si="335"/>
        <v>increase</v>
      </c>
      <c r="AO1021" s="12" t="str">
        <f t="shared" si="336"/>
        <v>increase or decrease</v>
      </c>
      <c r="AP1021" s="12" t="str">
        <f t="shared" si="337"/>
        <v>increase</v>
      </c>
      <c r="AQ1021" s="12" t="str">
        <f t="shared" si="338"/>
        <v>increase or decrease</v>
      </c>
      <c r="AR1021" s="12" t="str">
        <f t="shared" si="339"/>
        <v>decrease</v>
      </c>
      <c r="AS1021" s="12" t="str">
        <f t="shared" si="340"/>
        <v>increase or decrease</v>
      </c>
      <c r="AT1021" s="12" t="str">
        <f t="shared" si="341"/>
        <v>decrease</v>
      </c>
      <c r="AU1021" s="12" t="str">
        <f t="shared" si="342"/>
        <v>increase or decrease</v>
      </c>
      <c r="AV1021" s="12" t="str">
        <f t="shared" si="343"/>
        <v>decrease</v>
      </c>
      <c r="AW1021" s="12" t="str">
        <f t="shared" si="344"/>
        <v>increase or decrease</v>
      </c>
      <c r="AX1021" s="12" t="str">
        <f t="shared" si="345"/>
        <v>decrease</v>
      </c>
      <c r="AY1021" s="103"/>
      <c r="AZ1021" s="103" t="str">
        <f t="shared" si="346"/>
        <v xml:space="preserve"> </v>
      </c>
      <c r="BA1021" s="103" t="str">
        <f t="shared" si="347"/>
        <v>increase</v>
      </c>
      <c r="BB1021" s="103" t="str">
        <f t="shared" si="348"/>
        <v>decrease</v>
      </c>
      <c r="BC1021" s="12" t="str">
        <f t="shared" si="349"/>
        <v xml:space="preserve"> </v>
      </c>
      <c r="BD1021" s="12" t="str">
        <f t="shared" si="350"/>
        <v xml:space="preserve"> </v>
      </c>
      <c r="BE1021" s="12" t="str">
        <f t="shared" si="351"/>
        <v>both</v>
      </c>
      <c r="BH1021" s="110">
        <f t="shared" si="352"/>
        <v>2.001703577512777E-2</v>
      </c>
      <c r="BI1021" s="110">
        <f t="shared" si="353"/>
        <v>4.2520293776575182E-3</v>
      </c>
      <c r="BJ1021" s="110">
        <f t="shared" si="354"/>
        <v>-0.11027732463295269</v>
      </c>
      <c r="BK1021" s="110">
        <f t="shared" si="355"/>
        <v>-2.8785046728971964E-2</v>
      </c>
      <c r="BL1021" s="110">
        <f t="shared" si="356"/>
        <v>-0.12760241773002015</v>
      </c>
      <c r="BM1021" s="110">
        <f t="shared" si="357"/>
        <v>-0.20099619103428068</v>
      </c>
      <c r="BN1021" s="103"/>
      <c r="BO1021" s="130">
        <f t="shared" si="358"/>
        <v>-0.20099619103428068</v>
      </c>
      <c r="BP1021" s="130" cm="1">
        <f t="array" ref="BP1021">MIN(IF(BH1021:BM1021&lt;0, BH1021:BM1021))</f>
        <v>-0.20099619103428068</v>
      </c>
      <c r="BQ1021" s="12">
        <f t="shared" si="359"/>
        <v>1</v>
      </c>
      <c r="BR1021" s="12">
        <f t="shared" si="360"/>
        <v>0</v>
      </c>
      <c r="BS1021" s="12">
        <f t="shared" si="361"/>
        <v>0</v>
      </c>
      <c r="BT1021" s="12"/>
      <c r="CA1021" s="108"/>
    </row>
    <row r="1022" spans="1:79" x14ac:dyDescent="0.35">
      <c r="A1022" s="18" t="s">
        <v>489</v>
      </c>
      <c r="B1022" s="3" t="s">
        <v>44</v>
      </c>
      <c r="C1022" s="12">
        <v>5073</v>
      </c>
      <c r="D1022" s="12" t="s">
        <v>344</v>
      </c>
      <c r="E1022" s="12">
        <v>200018</v>
      </c>
      <c r="F1022" s="12" t="s">
        <v>323</v>
      </c>
      <c r="G1022" s="12">
        <v>200301</v>
      </c>
      <c r="H1022" s="12">
        <v>1</v>
      </c>
      <c r="I1022" s="7" t="str">
        <f t="shared" si="362"/>
        <v>Matches old PSSE info</v>
      </c>
      <c r="L1022" s="12">
        <v>2348</v>
      </c>
      <c r="M1022" s="12">
        <v>2587</v>
      </c>
      <c r="N1022" s="12">
        <v>3065</v>
      </c>
      <c r="O1022" s="12">
        <v>2675</v>
      </c>
      <c r="P1022" s="12">
        <v>2978</v>
      </c>
      <c r="Q1022" s="12">
        <v>3413</v>
      </c>
      <c r="R1022" s="1"/>
      <c r="S1022" s="5">
        <v>1732</v>
      </c>
      <c r="T1022" s="5">
        <v>1732</v>
      </c>
      <c r="U1022" s="5">
        <v>1818</v>
      </c>
      <c r="V1022" s="5">
        <v>1732</v>
      </c>
      <c r="W1022" s="5">
        <v>1732</v>
      </c>
      <c r="X1022" s="52">
        <v>1818</v>
      </c>
      <c r="Y1022" s="56">
        <f t="shared" si="363"/>
        <v>-616</v>
      </c>
      <c r="Z1022" s="7">
        <f t="shared" si="364"/>
        <v>-855</v>
      </c>
      <c r="AA1022" s="7">
        <f t="shared" si="365"/>
        <v>-1247</v>
      </c>
      <c r="AB1022" s="7">
        <f t="shared" si="366"/>
        <v>-943</v>
      </c>
      <c r="AC1022" s="7">
        <f t="shared" si="367"/>
        <v>-1246</v>
      </c>
      <c r="AD1022" s="7">
        <f t="shared" si="368"/>
        <v>-1595</v>
      </c>
      <c r="AM1022" s="12" t="str">
        <f t="shared" si="334"/>
        <v>increase or decrease</v>
      </c>
      <c r="AN1022" s="12" t="str">
        <f t="shared" si="335"/>
        <v>decrease</v>
      </c>
      <c r="AO1022" s="12" t="str">
        <f t="shared" si="336"/>
        <v>increase or decrease</v>
      </c>
      <c r="AP1022" s="12" t="str">
        <f t="shared" si="337"/>
        <v>decrease</v>
      </c>
      <c r="AQ1022" s="12" t="str">
        <f t="shared" si="338"/>
        <v>increase or decrease</v>
      </c>
      <c r="AR1022" s="12" t="str">
        <f t="shared" si="339"/>
        <v>decrease</v>
      </c>
      <c r="AS1022" s="12" t="str">
        <f t="shared" si="340"/>
        <v>increase or decrease</v>
      </c>
      <c r="AT1022" s="12" t="str">
        <f t="shared" si="341"/>
        <v>decrease</v>
      </c>
      <c r="AU1022" s="12" t="str">
        <f t="shared" si="342"/>
        <v>increase or decrease</v>
      </c>
      <c r="AV1022" s="12" t="str">
        <f t="shared" si="343"/>
        <v>decrease</v>
      </c>
      <c r="AW1022" s="12" t="str">
        <f t="shared" si="344"/>
        <v>increase or decrease</v>
      </c>
      <c r="AX1022" s="12" t="str">
        <f t="shared" si="345"/>
        <v>decrease</v>
      </c>
      <c r="AY1022" s="103"/>
      <c r="AZ1022" s="103" t="str">
        <f t="shared" si="346"/>
        <v xml:space="preserve"> </v>
      </c>
      <c r="BA1022" s="103" t="str">
        <f t="shared" si="347"/>
        <v xml:space="preserve"> </v>
      </c>
      <c r="BB1022" s="103" t="str">
        <f t="shared" si="348"/>
        <v>decrease</v>
      </c>
      <c r="BC1022" s="12" t="str">
        <f t="shared" si="349"/>
        <v xml:space="preserve"> </v>
      </c>
      <c r="BD1022" s="12" t="str">
        <f t="shared" si="350"/>
        <v>decrease</v>
      </c>
      <c r="BE1022" s="12" t="str">
        <f t="shared" si="351"/>
        <v xml:space="preserve"> </v>
      </c>
      <c r="BH1022" s="110">
        <f t="shared" si="352"/>
        <v>-0.26235093696763201</v>
      </c>
      <c r="BI1022" s="110">
        <f t="shared" si="353"/>
        <v>-0.33049864708156168</v>
      </c>
      <c r="BJ1022" s="110">
        <f t="shared" si="354"/>
        <v>-0.4068515497553018</v>
      </c>
      <c r="BK1022" s="110">
        <f t="shared" si="355"/>
        <v>-0.35252336448598132</v>
      </c>
      <c r="BL1022" s="110">
        <f t="shared" si="356"/>
        <v>-0.41840161182001345</v>
      </c>
      <c r="BM1022" s="110">
        <f t="shared" si="357"/>
        <v>-0.46733079402285377</v>
      </c>
      <c r="BN1022" s="103"/>
      <c r="BO1022" s="130">
        <f t="shared" si="358"/>
        <v>-0.46733079402285377</v>
      </c>
      <c r="BP1022" s="130" cm="1">
        <f t="array" ref="BP1022">MIN(IF(BH1022:BM1022&lt;0, BH1022:BM1022))</f>
        <v>-0.46733079402285377</v>
      </c>
      <c r="BQ1022" s="12">
        <f t="shared" si="359"/>
        <v>1</v>
      </c>
      <c r="BR1022" s="12">
        <f t="shared" si="360"/>
        <v>0</v>
      </c>
      <c r="BS1022" s="12">
        <f t="shared" si="361"/>
        <v>0</v>
      </c>
      <c r="BT1022" s="12"/>
      <c r="CA1022" s="108"/>
    </row>
    <row r="1023" spans="1:79" x14ac:dyDescent="0.35">
      <c r="A1023" s="18" t="s">
        <v>487</v>
      </c>
      <c r="B1023" s="3" t="s">
        <v>44</v>
      </c>
      <c r="C1023" s="12">
        <v>11501</v>
      </c>
      <c r="D1023" s="12" t="s">
        <v>332</v>
      </c>
      <c r="E1023" s="12">
        <v>224103</v>
      </c>
      <c r="F1023" s="12" t="s">
        <v>333</v>
      </c>
      <c r="G1023" s="12">
        <v>224105</v>
      </c>
      <c r="H1023" s="12">
        <v>1</v>
      </c>
      <c r="I1023" s="104" t="str">
        <f t="shared" si="362"/>
        <v>New Update</v>
      </c>
      <c r="L1023" s="12">
        <v>134</v>
      </c>
      <c r="M1023" s="12">
        <v>180</v>
      </c>
      <c r="N1023" s="12">
        <v>187</v>
      </c>
      <c r="O1023" s="12">
        <v>158</v>
      </c>
      <c r="P1023" s="12">
        <v>206</v>
      </c>
      <c r="Q1023" s="12">
        <v>216</v>
      </c>
      <c r="R1023" s="1"/>
      <c r="S1023" s="12">
        <v>134</v>
      </c>
      <c r="T1023" s="12">
        <v>180</v>
      </c>
      <c r="U1023" s="12">
        <v>187</v>
      </c>
      <c r="V1023" s="12">
        <v>158</v>
      </c>
      <c r="W1023" s="12">
        <v>206</v>
      </c>
      <c r="X1023" s="48">
        <v>216</v>
      </c>
      <c r="Y1023" s="56">
        <f t="shared" si="363"/>
        <v>0</v>
      </c>
      <c r="Z1023" s="7">
        <f t="shared" si="364"/>
        <v>0</v>
      </c>
      <c r="AA1023" s="7">
        <f t="shared" si="365"/>
        <v>0</v>
      </c>
      <c r="AB1023" s="7">
        <f t="shared" si="366"/>
        <v>0</v>
      </c>
      <c r="AC1023" s="7">
        <f t="shared" si="367"/>
        <v>0</v>
      </c>
      <c r="AD1023" s="7">
        <f t="shared" si="368"/>
        <v>0</v>
      </c>
      <c r="AM1023" s="12" t="str">
        <f t="shared" si="334"/>
        <v>no change</v>
      </c>
      <c r="AN1023" s="12" t="str">
        <f t="shared" si="335"/>
        <v>blank</v>
      </c>
      <c r="AO1023" s="12" t="str">
        <f t="shared" si="336"/>
        <v>no change</v>
      </c>
      <c r="AP1023" s="12" t="str">
        <f t="shared" si="337"/>
        <v>blank</v>
      </c>
      <c r="AQ1023" s="12" t="str">
        <f t="shared" si="338"/>
        <v>no change</v>
      </c>
      <c r="AR1023" s="12" t="str">
        <f t="shared" si="339"/>
        <v>blank</v>
      </c>
      <c r="AS1023" s="12" t="str">
        <f t="shared" si="340"/>
        <v>no change</v>
      </c>
      <c r="AT1023" s="12" t="str">
        <f t="shared" si="341"/>
        <v>blank</v>
      </c>
      <c r="AU1023" s="12" t="str">
        <f t="shared" si="342"/>
        <v>no change</v>
      </c>
      <c r="AV1023" s="12" t="str">
        <f t="shared" si="343"/>
        <v>blank</v>
      </c>
      <c r="AW1023" s="12" t="str">
        <f t="shared" si="344"/>
        <v>no change</v>
      </c>
      <c r="AX1023" s="12" t="str">
        <f t="shared" si="345"/>
        <v>blank</v>
      </c>
      <c r="AY1023" s="103"/>
      <c r="AZ1023" s="103" t="str">
        <f t="shared" si="346"/>
        <v>no change</v>
      </c>
      <c r="BA1023" s="103" t="str">
        <f t="shared" si="347"/>
        <v xml:space="preserve"> </v>
      </c>
      <c r="BB1023" s="103" t="str">
        <f t="shared" si="348"/>
        <v xml:space="preserve"> </v>
      </c>
      <c r="BC1023" s="12" t="str">
        <f t="shared" si="349"/>
        <v xml:space="preserve"> </v>
      </c>
      <c r="BD1023" s="12" t="str">
        <f t="shared" si="350"/>
        <v xml:space="preserve"> </v>
      </c>
      <c r="BE1023" s="12" t="str">
        <f t="shared" si="351"/>
        <v xml:space="preserve"> </v>
      </c>
      <c r="BH1023" s="110">
        <f t="shared" si="352"/>
        <v>0</v>
      </c>
      <c r="BI1023" s="110">
        <f t="shared" si="353"/>
        <v>0</v>
      </c>
      <c r="BJ1023" s="110">
        <f t="shared" si="354"/>
        <v>0</v>
      </c>
      <c r="BK1023" s="110">
        <f t="shared" si="355"/>
        <v>0</v>
      </c>
      <c r="BL1023" s="110">
        <f t="shared" si="356"/>
        <v>0</v>
      </c>
      <c r="BM1023" s="110">
        <f t="shared" si="357"/>
        <v>0</v>
      </c>
      <c r="BN1023" s="103"/>
      <c r="BO1023" s="130">
        <f t="shared" si="358"/>
        <v>0</v>
      </c>
      <c r="BP1023" s="130" cm="1">
        <f t="array" ref="BP1023">MIN(IF(BH1023:BM1023&lt;0, BH1023:BM1023))</f>
        <v>0</v>
      </c>
      <c r="BQ1023" s="12">
        <f t="shared" si="359"/>
        <v>0</v>
      </c>
      <c r="BR1023" s="12">
        <f t="shared" si="360"/>
        <v>0</v>
      </c>
      <c r="BS1023" s="12">
        <f t="shared" si="361"/>
        <v>0</v>
      </c>
      <c r="BT1023" s="12"/>
      <c r="CA1023" s="108"/>
    </row>
    <row r="1024" spans="1:79" x14ac:dyDescent="0.35">
      <c r="A1024" s="18" t="s">
        <v>488</v>
      </c>
      <c r="B1024" s="3" t="s">
        <v>44</v>
      </c>
      <c r="C1024" s="12">
        <v>11502</v>
      </c>
      <c r="D1024" s="12" t="s">
        <v>332</v>
      </c>
      <c r="E1024" s="12">
        <v>224102</v>
      </c>
      <c r="F1024" s="12" t="s">
        <v>333</v>
      </c>
      <c r="G1024" s="12">
        <v>224104</v>
      </c>
      <c r="H1024" s="12">
        <v>1</v>
      </c>
      <c r="I1024" s="7" t="str">
        <f t="shared" si="362"/>
        <v>Matches old PSSE info</v>
      </c>
      <c r="L1024" s="12">
        <v>225</v>
      </c>
      <c r="M1024" s="12">
        <v>285</v>
      </c>
      <c r="N1024" s="12">
        <v>300</v>
      </c>
      <c r="O1024" s="12">
        <v>264</v>
      </c>
      <c r="P1024" s="12">
        <v>291</v>
      </c>
      <c r="Q1024" s="12">
        <v>300</v>
      </c>
      <c r="R1024" s="1"/>
      <c r="S1024" s="5">
        <v>209</v>
      </c>
      <c r="T1024" s="5">
        <v>260</v>
      </c>
      <c r="U1024" s="5">
        <v>299</v>
      </c>
      <c r="V1024" s="5">
        <v>241</v>
      </c>
      <c r="W1024" s="12">
        <v>291</v>
      </c>
      <c r="X1024" s="48">
        <v>300</v>
      </c>
      <c r="Y1024" s="56">
        <f t="shared" si="363"/>
        <v>-16</v>
      </c>
      <c r="Z1024" s="7">
        <f t="shared" si="364"/>
        <v>-25</v>
      </c>
      <c r="AA1024" s="7">
        <f t="shared" si="365"/>
        <v>-1</v>
      </c>
      <c r="AB1024" s="7">
        <f t="shared" si="366"/>
        <v>-23</v>
      </c>
      <c r="AC1024" s="7">
        <f t="shared" si="367"/>
        <v>0</v>
      </c>
      <c r="AD1024" s="7">
        <f t="shared" si="368"/>
        <v>0</v>
      </c>
      <c r="AM1024" s="12" t="str">
        <f t="shared" si="334"/>
        <v>increase or decrease</v>
      </c>
      <c r="AN1024" s="12" t="str">
        <f t="shared" si="335"/>
        <v>decrease</v>
      </c>
      <c r="AO1024" s="12" t="str">
        <f t="shared" si="336"/>
        <v>increase or decrease</v>
      </c>
      <c r="AP1024" s="12" t="str">
        <f t="shared" si="337"/>
        <v>decrease</v>
      </c>
      <c r="AQ1024" s="12" t="str">
        <f t="shared" si="338"/>
        <v>increase or decrease</v>
      </c>
      <c r="AR1024" s="12" t="str">
        <f t="shared" si="339"/>
        <v>decrease</v>
      </c>
      <c r="AS1024" s="12" t="str">
        <f t="shared" si="340"/>
        <v>increase or decrease</v>
      </c>
      <c r="AT1024" s="12" t="str">
        <f t="shared" si="341"/>
        <v>decrease</v>
      </c>
      <c r="AU1024" s="12" t="str">
        <f t="shared" si="342"/>
        <v>no change</v>
      </c>
      <c r="AV1024" s="12" t="str">
        <f t="shared" si="343"/>
        <v>blank</v>
      </c>
      <c r="AW1024" s="12" t="str">
        <f t="shared" si="344"/>
        <v>no change</v>
      </c>
      <c r="AX1024" s="12" t="str">
        <f t="shared" si="345"/>
        <v>blank</v>
      </c>
      <c r="AY1024" s="103"/>
      <c r="AZ1024" s="103" t="str">
        <f t="shared" si="346"/>
        <v xml:space="preserve"> </v>
      </c>
      <c r="BA1024" s="103" t="str">
        <f t="shared" si="347"/>
        <v xml:space="preserve"> </v>
      </c>
      <c r="BB1024" s="103" t="str">
        <f t="shared" si="348"/>
        <v>decrease</v>
      </c>
      <c r="BC1024" s="12" t="str">
        <f t="shared" si="349"/>
        <v xml:space="preserve"> </v>
      </c>
      <c r="BD1024" s="12" t="str">
        <f t="shared" si="350"/>
        <v>decrease</v>
      </c>
      <c r="BE1024" s="12" t="str">
        <f t="shared" si="351"/>
        <v xml:space="preserve"> </v>
      </c>
      <c r="BH1024" s="110">
        <f t="shared" si="352"/>
        <v>-7.1111111111111111E-2</v>
      </c>
      <c r="BI1024" s="110">
        <f t="shared" si="353"/>
        <v>-8.771929824561403E-2</v>
      </c>
      <c r="BJ1024" s="110">
        <f t="shared" si="354"/>
        <v>-3.3333333333333335E-3</v>
      </c>
      <c r="BK1024" s="110">
        <f t="shared" si="355"/>
        <v>-8.7121212121212127E-2</v>
      </c>
      <c r="BL1024" s="110">
        <f t="shared" si="356"/>
        <v>0</v>
      </c>
      <c r="BM1024" s="110">
        <f t="shared" si="357"/>
        <v>0</v>
      </c>
      <c r="BN1024" s="103"/>
      <c r="BO1024" s="130">
        <f t="shared" si="358"/>
        <v>-8.771929824561403E-2</v>
      </c>
      <c r="BP1024" s="130" cm="1">
        <f t="array" ref="BP1024">MIN(IF(BH1024:BM1024&lt;0, BH1024:BM1024))</f>
        <v>-8.771929824561403E-2</v>
      </c>
      <c r="BQ1024" s="12">
        <f t="shared" si="359"/>
        <v>0</v>
      </c>
      <c r="BR1024" s="12">
        <f t="shared" si="360"/>
        <v>0</v>
      </c>
      <c r="BS1024" s="12">
        <f t="shared" si="361"/>
        <v>1</v>
      </c>
      <c r="BT1024" s="12"/>
      <c r="CA1024" s="108"/>
    </row>
    <row r="1025" spans="1:79" x14ac:dyDescent="0.35">
      <c r="A1025" s="18" t="s">
        <v>487</v>
      </c>
      <c r="B1025" s="3" t="s">
        <v>44</v>
      </c>
      <c r="C1025" s="12">
        <v>11503</v>
      </c>
      <c r="D1025" s="12" t="s">
        <v>333</v>
      </c>
      <c r="E1025" s="12">
        <v>224105</v>
      </c>
      <c r="F1025" s="12" t="s">
        <v>334</v>
      </c>
      <c r="G1025" s="12">
        <v>224110</v>
      </c>
      <c r="H1025" s="12">
        <v>1</v>
      </c>
      <c r="I1025" s="104" t="str">
        <f t="shared" si="362"/>
        <v>New Update</v>
      </c>
      <c r="L1025" s="12">
        <v>134</v>
      </c>
      <c r="M1025" s="12">
        <v>180</v>
      </c>
      <c r="N1025" s="12">
        <v>187</v>
      </c>
      <c r="O1025" s="12">
        <v>158</v>
      </c>
      <c r="P1025" s="12">
        <v>206</v>
      </c>
      <c r="Q1025" s="12">
        <v>216</v>
      </c>
      <c r="R1025" s="1"/>
      <c r="S1025" s="12">
        <v>134</v>
      </c>
      <c r="T1025" s="12">
        <v>180</v>
      </c>
      <c r="U1025" s="12">
        <v>187</v>
      </c>
      <c r="V1025" s="12">
        <v>158</v>
      </c>
      <c r="W1025" s="12">
        <v>206</v>
      </c>
      <c r="X1025" s="48">
        <v>216</v>
      </c>
      <c r="Y1025" s="56">
        <f t="shared" si="363"/>
        <v>0</v>
      </c>
      <c r="Z1025" s="7">
        <f t="shared" si="364"/>
        <v>0</v>
      </c>
      <c r="AA1025" s="7">
        <f t="shared" si="365"/>
        <v>0</v>
      </c>
      <c r="AB1025" s="7">
        <f t="shared" si="366"/>
        <v>0</v>
      </c>
      <c r="AC1025" s="7">
        <f t="shared" si="367"/>
        <v>0</v>
      </c>
      <c r="AD1025" s="7">
        <f t="shared" si="368"/>
        <v>0</v>
      </c>
      <c r="AM1025" s="12" t="str">
        <f t="shared" si="334"/>
        <v>no change</v>
      </c>
      <c r="AN1025" s="12" t="str">
        <f t="shared" si="335"/>
        <v>blank</v>
      </c>
      <c r="AO1025" s="12" t="str">
        <f t="shared" si="336"/>
        <v>no change</v>
      </c>
      <c r="AP1025" s="12" t="str">
        <f t="shared" si="337"/>
        <v>blank</v>
      </c>
      <c r="AQ1025" s="12" t="str">
        <f t="shared" si="338"/>
        <v>no change</v>
      </c>
      <c r="AR1025" s="12" t="str">
        <f t="shared" si="339"/>
        <v>blank</v>
      </c>
      <c r="AS1025" s="12" t="str">
        <f t="shared" si="340"/>
        <v>no change</v>
      </c>
      <c r="AT1025" s="12" t="str">
        <f t="shared" si="341"/>
        <v>blank</v>
      </c>
      <c r="AU1025" s="12" t="str">
        <f t="shared" si="342"/>
        <v>no change</v>
      </c>
      <c r="AV1025" s="12" t="str">
        <f t="shared" si="343"/>
        <v>blank</v>
      </c>
      <c r="AW1025" s="12" t="str">
        <f t="shared" si="344"/>
        <v>no change</v>
      </c>
      <c r="AX1025" s="12" t="str">
        <f t="shared" si="345"/>
        <v>blank</v>
      </c>
      <c r="AY1025" s="103"/>
      <c r="AZ1025" s="103" t="str">
        <f t="shared" si="346"/>
        <v>no change</v>
      </c>
      <c r="BA1025" s="103" t="str">
        <f t="shared" si="347"/>
        <v xml:space="preserve"> </v>
      </c>
      <c r="BB1025" s="103" t="str">
        <f t="shared" si="348"/>
        <v xml:space="preserve"> </v>
      </c>
      <c r="BC1025" s="12" t="str">
        <f t="shared" si="349"/>
        <v xml:space="preserve"> </v>
      </c>
      <c r="BD1025" s="12" t="str">
        <f t="shared" si="350"/>
        <v xml:space="preserve"> </v>
      </c>
      <c r="BE1025" s="12" t="str">
        <f t="shared" si="351"/>
        <v xml:space="preserve"> </v>
      </c>
      <c r="BH1025" s="110">
        <f t="shared" si="352"/>
        <v>0</v>
      </c>
      <c r="BI1025" s="110">
        <f t="shared" si="353"/>
        <v>0</v>
      </c>
      <c r="BJ1025" s="110">
        <f t="shared" si="354"/>
        <v>0</v>
      </c>
      <c r="BK1025" s="110">
        <f t="shared" si="355"/>
        <v>0</v>
      </c>
      <c r="BL1025" s="110">
        <f t="shared" si="356"/>
        <v>0</v>
      </c>
      <c r="BM1025" s="110">
        <f t="shared" si="357"/>
        <v>0</v>
      </c>
      <c r="BN1025" s="103"/>
      <c r="BO1025" s="130">
        <f t="shared" si="358"/>
        <v>0</v>
      </c>
      <c r="BP1025" s="130" cm="1">
        <f t="array" ref="BP1025">MIN(IF(BH1025:BM1025&lt;0, BH1025:BM1025))</f>
        <v>0</v>
      </c>
      <c r="BQ1025" s="12">
        <f t="shared" si="359"/>
        <v>0</v>
      </c>
      <c r="BR1025" s="12">
        <f t="shared" si="360"/>
        <v>0</v>
      </c>
      <c r="BS1025" s="12">
        <f t="shared" si="361"/>
        <v>0</v>
      </c>
      <c r="BT1025" s="12"/>
      <c r="CA1025" s="108"/>
    </row>
    <row r="1026" spans="1:79" x14ac:dyDescent="0.35">
      <c r="A1026" s="18" t="s">
        <v>488</v>
      </c>
      <c r="B1026" s="3" t="s">
        <v>44</v>
      </c>
      <c r="C1026" s="12">
        <v>11504</v>
      </c>
      <c r="D1026" s="12" t="s">
        <v>333</v>
      </c>
      <c r="E1026" s="12">
        <v>224104</v>
      </c>
      <c r="F1026" s="12" t="s">
        <v>334</v>
      </c>
      <c r="G1026" s="12">
        <v>224111</v>
      </c>
      <c r="H1026" s="12">
        <v>1</v>
      </c>
      <c r="I1026" s="7" t="str">
        <f t="shared" si="362"/>
        <v>Matches old PSSE info</v>
      </c>
      <c r="L1026" s="12">
        <v>225</v>
      </c>
      <c r="M1026" s="12">
        <v>233</v>
      </c>
      <c r="N1026" s="12">
        <v>240</v>
      </c>
      <c r="O1026" s="12">
        <v>233</v>
      </c>
      <c r="P1026" s="12">
        <v>233</v>
      </c>
      <c r="Q1026" s="12">
        <v>240</v>
      </c>
      <c r="R1026" s="1"/>
      <c r="S1026" s="5">
        <v>209</v>
      </c>
      <c r="T1026" s="12">
        <v>233</v>
      </c>
      <c r="U1026" s="12">
        <v>240</v>
      </c>
      <c r="V1026" s="12">
        <v>233</v>
      </c>
      <c r="W1026" s="12">
        <v>233</v>
      </c>
      <c r="X1026" s="48">
        <v>240</v>
      </c>
      <c r="Y1026" s="56">
        <f t="shared" si="363"/>
        <v>-16</v>
      </c>
      <c r="Z1026" s="7">
        <f t="shared" si="364"/>
        <v>0</v>
      </c>
      <c r="AA1026" s="7">
        <f t="shared" si="365"/>
        <v>0</v>
      </c>
      <c r="AB1026" s="7">
        <f t="shared" si="366"/>
        <v>0</v>
      </c>
      <c r="AC1026" s="7">
        <f t="shared" si="367"/>
        <v>0</v>
      </c>
      <c r="AD1026" s="7">
        <f t="shared" si="368"/>
        <v>0</v>
      </c>
      <c r="AM1026" s="12" t="str">
        <f t="shared" si="334"/>
        <v>increase or decrease</v>
      </c>
      <c r="AN1026" s="12" t="str">
        <f t="shared" si="335"/>
        <v>decrease</v>
      </c>
      <c r="AO1026" s="12" t="str">
        <f t="shared" si="336"/>
        <v>no change</v>
      </c>
      <c r="AP1026" s="12" t="str">
        <f t="shared" si="337"/>
        <v>blank</v>
      </c>
      <c r="AQ1026" s="12" t="str">
        <f t="shared" si="338"/>
        <v>no change</v>
      </c>
      <c r="AR1026" s="12" t="str">
        <f t="shared" si="339"/>
        <v>blank</v>
      </c>
      <c r="AS1026" s="12" t="str">
        <f t="shared" si="340"/>
        <v>no change</v>
      </c>
      <c r="AT1026" s="12" t="str">
        <f t="shared" si="341"/>
        <v>blank</v>
      </c>
      <c r="AU1026" s="12" t="str">
        <f t="shared" si="342"/>
        <v>no change</v>
      </c>
      <c r="AV1026" s="12" t="str">
        <f t="shared" si="343"/>
        <v>blank</v>
      </c>
      <c r="AW1026" s="12" t="str">
        <f t="shared" si="344"/>
        <v>no change</v>
      </c>
      <c r="AX1026" s="12" t="str">
        <f t="shared" si="345"/>
        <v>blank</v>
      </c>
      <c r="AY1026" s="103"/>
      <c r="AZ1026" s="103" t="str">
        <f t="shared" si="346"/>
        <v xml:space="preserve"> </v>
      </c>
      <c r="BA1026" s="103" t="str">
        <f t="shared" si="347"/>
        <v xml:space="preserve"> </v>
      </c>
      <c r="BB1026" s="103" t="str">
        <f t="shared" si="348"/>
        <v>decrease</v>
      </c>
      <c r="BC1026" s="12" t="str">
        <f t="shared" si="349"/>
        <v xml:space="preserve"> </v>
      </c>
      <c r="BD1026" s="12" t="str">
        <f t="shared" si="350"/>
        <v>decrease</v>
      </c>
      <c r="BE1026" s="12" t="str">
        <f t="shared" si="351"/>
        <v xml:space="preserve"> </v>
      </c>
      <c r="BH1026" s="110">
        <f t="shared" si="352"/>
        <v>-7.1111111111111111E-2</v>
      </c>
      <c r="BI1026" s="110">
        <f t="shared" si="353"/>
        <v>0</v>
      </c>
      <c r="BJ1026" s="110">
        <f t="shared" si="354"/>
        <v>0</v>
      </c>
      <c r="BK1026" s="110">
        <f t="shared" si="355"/>
        <v>0</v>
      </c>
      <c r="BL1026" s="110">
        <f t="shared" si="356"/>
        <v>0</v>
      </c>
      <c r="BM1026" s="110">
        <f t="shared" si="357"/>
        <v>0</v>
      </c>
      <c r="BN1026" s="103"/>
      <c r="BO1026" s="130">
        <f t="shared" si="358"/>
        <v>-7.1111111111111111E-2</v>
      </c>
      <c r="BP1026" s="130" cm="1">
        <f t="array" ref="BP1026">MIN(IF(BH1026:BM1026&lt;0, BH1026:BM1026))</f>
        <v>-7.1111111111111111E-2</v>
      </c>
      <c r="BQ1026" s="12">
        <f t="shared" si="359"/>
        <v>0</v>
      </c>
      <c r="BR1026" s="12">
        <f t="shared" si="360"/>
        <v>0</v>
      </c>
      <c r="BS1026" s="12">
        <f t="shared" si="361"/>
        <v>1</v>
      </c>
      <c r="BT1026" s="12"/>
      <c r="CA1026" s="108"/>
    </row>
    <row r="1027" spans="1:79" x14ac:dyDescent="0.35">
      <c r="A1027" s="18" t="s">
        <v>488</v>
      </c>
      <c r="B1027" s="3" t="s">
        <v>44</v>
      </c>
      <c r="C1027" s="12">
        <v>11505</v>
      </c>
      <c r="D1027" s="12" t="s">
        <v>321</v>
      </c>
      <c r="E1027" s="12">
        <v>223981</v>
      </c>
      <c r="F1027" s="12" t="s">
        <v>334</v>
      </c>
      <c r="G1027" s="12">
        <v>224110</v>
      </c>
      <c r="H1027" s="12">
        <v>1</v>
      </c>
      <c r="I1027" s="7" t="str">
        <f t="shared" si="362"/>
        <v>Matches old PSSE info</v>
      </c>
      <c r="L1027" s="12">
        <v>209</v>
      </c>
      <c r="M1027" s="12">
        <v>260</v>
      </c>
      <c r="N1027" s="12">
        <v>299</v>
      </c>
      <c r="O1027" s="12">
        <v>241</v>
      </c>
      <c r="P1027" s="12">
        <v>304</v>
      </c>
      <c r="Q1027" s="12">
        <v>349</v>
      </c>
      <c r="R1027" s="1"/>
      <c r="S1027" s="12">
        <v>209</v>
      </c>
      <c r="T1027" s="5">
        <v>239</v>
      </c>
      <c r="U1027" s="5">
        <v>250</v>
      </c>
      <c r="V1027" s="5">
        <v>239</v>
      </c>
      <c r="W1027" s="5">
        <v>239</v>
      </c>
      <c r="X1027" s="52">
        <v>250</v>
      </c>
      <c r="Y1027" s="56">
        <f t="shared" si="363"/>
        <v>0</v>
      </c>
      <c r="Z1027" s="7">
        <f t="shared" si="364"/>
        <v>-21</v>
      </c>
      <c r="AA1027" s="7">
        <f t="shared" si="365"/>
        <v>-49</v>
      </c>
      <c r="AB1027" s="7">
        <f t="shared" si="366"/>
        <v>-2</v>
      </c>
      <c r="AC1027" s="7">
        <f t="shared" si="367"/>
        <v>-65</v>
      </c>
      <c r="AD1027" s="7">
        <f t="shared" si="368"/>
        <v>-99</v>
      </c>
      <c r="AM1027" s="12" t="str">
        <f t="shared" si="334"/>
        <v>no change</v>
      </c>
      <c r="AN1027" s="12" t="str">
        <f t="shared" si="335"/>
        <v>blank</v>
      </c>
      <c r="AO1027" s="12" t="str">
        <f t="shared" si="336"/>
        <v>increase or decrease</v>
      </c>
      <c r="AP1027" s="12" t="str">
        <f t="shared" si="337"/>
        <v>decrease</v>
      </c>
      <c r="AQ1027" s="12" t="str">
        <f t="shared" si="338"/>
        <v>increase or decrease</v>
      </c>
      <c r="AR1027" s="12" t="str">
        <f t="shared" si="339"/>
        <v>decrease</v>
      </c>
      <c r="AS1027" s="12" t="str">
        <f t="shared" si="340"/>
        <v>increase or decrease</v>
      </c>
      <c r="AT1027" s="12" t="str">
        <f t="shared" si="341"/>
        <v>decrease</v>
      </c>
      <c r="AU1027" s="12" t="str">
        <f t="shared" si="342"/>
        <v>increase or decrease</v>
      </c>
      <c r="AV1027" s="12" t="str">
        <f t="shared" si="343"/>
        <v>decrease</v>
      </c>
      <c r="AW1027" s="12" t="str">
        <f t="shared" si="344"/>
        <v>increase or decrease</v>
      </c>
      <c r="AX1027" s="12" t="str">
        <f t="shared" si="345"/>
        <v>decrease</v>
      </c>
      <c r="AY1027" s="103"/>
      <c r="AZ1027" s="103" t="str">
        <f t="shared" si="346"/>
        <v xml:space="preserve"> </v>
      </c>
      <c r="BA1027" s="103" t="str">
        <f t="shared" si="347"/>
        <v xml:space="preserve"> </v>
      </c>
      <c r="BB1027" s="103" t="str">
        <f t="shared" si="348"/>
        <v>decrease</v>
      </c>
      <c r="BC1027" s="12" t="str">
        <f t="shared" si="349"/>
        <v xml:space="preserve"> </v>
      </c>
      <c r="BD1027" s="12" t="str">
        <f t="shared" si="350"/>
        <v>decrease</v>
      </c>
      <c r="BE1027" s="12" t="str">
        <f t="shared" si="351"/>
        <v xml:space="preserve"> </v>
      </c>
      <c r="BH1027" s="110">
        <f t="shared" si="352"/>
        <v>0</v>
      </c>
      <c r="BI1027" s="110">
        <f t="shared" si="353"/>
        <v>-8.0769230769230774E-2</v>
      </c>
      <c r="BJ1027" s="110">
        <f t="shared" si="354"/>
        <v>-0.16387959866220736</v>
      </c>
      <c r="BK1027" s="110">
        <f t="shared" si="355"/>
        <v>-8.2987551867219917E-3</v>
      </c>
      <c r="BL1027" s="110">
        <f t="shared" si="356"/>
        <v>-0.21381578947368421</v>
      </c>
      <c r="BM1027" s="110">
        <f t="shared" si="357"/>
        <v>-0.28366762177650429</v>
      </c>
      <c r="BN1027" s="103"/>
      <c r="BO1027" s="130">
        <f t="shared" si="358"/>
        <v>-0.28366762177650429</v>
      </c>
      <c r="BP1027" s="130" cm="1">
        <f t="array" ref="BP1027">MIN(IF(BH1027:BM1027&lt;0, BH1027:BM1027))</f>
        <v>-0.28366762177650429</v>
      </c>
      <c r="BQ1027" s="12">
        <f t="shared" si="359"/>
        <v>1</v>
      </c>
      <c r="BR1027" s="12">
        <f t="shared" si="360"/>
        <v>0</v>
      </c>
      <c r="BS1027" s="12">
        <f t="shared" si="361"/>
        <v>0</v>
      </c>
      <c r="BT1027" s="12"/>
      <c r="CA1027" s="108"/>
    </row>
    <row r="1028" spans="1:79" x14ac:dyDescent="0.35">
      <c r="A1028" s="18" t="s">
        <v>491</v>
      </c>
      <c r="B1028" s="3" t="s">
        <v>44</v>
      </c>
      <c r="C1028" s="12">
        <v>11506</v>
      </c>
      <c r="D1028" s="12" t="s">
        <v>321</v>
      </c>
      <c r="E1028" s="12">
        <v>223981</v>
      </c>
      <c r="F1028" s="12" t="s">
        <v>334</v>
      </c>
      <c r="G1028" s="12">
        <v>224111</v>
      </c>
      <c r="H1028" s="12">
        <v>1</v>
      </c>
      <c r="I1028" s="7" t="str">
        <f t="shared" si="362"/>
        <v>Matches old PSSE info</v>
      </c>
      <c r="L1028" s="12">
        <v>209</v>
      </c>
      <c r="M1028" s="12">
        <v>260</v>
      </c>
      <c r="N1028" s="12">
        <v>299</v>
      </c>
      <c r="O1028" s="12">
        <v>241</v>
      </c>
      <c r="P1028" s="12">
        <v>304</v>
      </c>
      <c r="Q1028" s="12">
        <v>349</v>
      </c>
      <c r="R1028" s="1"/>
      <c r="S1028" s="12">
        <v>209</v>
      </c>
      <c r="T1028" s="5">
        <v>239</v>
      </c>
      <c r="U1028" s="5">
        <v>250</v>
      </c>
      <c r="V1028" s="5">
        <v>239</v>
      </c>
      <c r="W1028" s="5">
        <v>239</v>
      </c>
      <c r="X1028" s="52">
        <v>250</v>
      </c>
      <c r="Y1028" s="56">
        <f t="shared" si="363"/>
        <v>0</v>
      </c>
      <c r="Z1028" s="7">
        <f t="shared" si="364"/>
        <v>-21</v>
      </c>
      <c r="AA1028" s="7">
        <f t="shared" si="365"/>
        <v>-49</v>
      </c>
      <c r="AB1028" s="7">
        <f t="shared" si="366"/>
        <v>-2</v>
      </c>
      <c r="AC1028" s="7">
        <f t="shared" si="367"/>
        <v>-65</v>
      </c>
      <c r="AD1028" s="7">
        <f t="shared" si="368"/>
        <v>-99</v>
      </c>
      <c r="AM1028" s="12" t="str">
        <f t="shared" si="334"/>
        <v>no change</v>
      </c>
      <c r="AN1028" s="12" t="str">
        <f t="shared" si="335"/>
        <v>blank</v>
      </c>
      <c r="AO1028" s="12" t="str">
        <f t="shared" si="336"/>
        <v>increase or decrease</v>
      </c>
      <c r="AP1028" s="12" t="str">
        <f t="shared" si="337"/>
        <v>decrease</v>
      </c>
      <c r="AQ1028" s="12" t="str">
        <f t="shared" si="338"/>
        <v>increase or decrease</v>
      </c>
      <c r="AR1028" s="12" t="str">
        <f t="shared" si="339"/>
        <v>decrease</v>
      </c>
      <c r="AS1028" s="12" t="str">
        <f t="shared" si="340"/>
        <v>increase or decrease</v>
      </c>
      <c r="AT1028" s="12" t="str">
        <f t="shared" si="341"/>
        <v>decrease</v>
      </c>
      <c r="AU1028" s="12" t="str">
        <f t="shared" si="342"/>
        <v>increase or decrease</v>
      </c>
      <c r="AV1028" s="12" t="str">
        <f t="shared" si="343"/>
        <v>decrease</v>
      </c>
      <c r="AW1028" s="12" t="str">
        <f t="shared" si="344"/>
        <v>increase or decrease</v>
      </c>
      <c r="AX1028" s="12" t="str">
        <f t="shared" si="345"/>
        <v>decrease</v>
      </c>
      <c r="AY1028" s="103"/>
      <c r="AZ1028" s="103" t="str">
        <f t="shared" si="346"/>
        <v xml:space="preserve"> </v>
      </c>
      <c r="BA1028" s="103" t="str">
        <f t="shared" si="347"/>
        <v xml:space="preserve"> </v>
      </c>
      <c r="BB1028" s="103" t="str">
        <f t="shared" si="348"/>
        <v>decrease</v>
      </c>
      <c r="BC1028" s="12" t="str">
        <f t="shared" si="349"/>
        <v xml:space="preserve"> </v>
      </c>
      <c r="BD1028" s="12" t="str">
        <f t="shared" si="350"/>
        <v>decrease</v>
      </c>
      <c r="BE1028" s="12" t="str">
        <f t="shared" si="351"/>
        <v xml:space="preserve"> </v>
      </c>
      <c r="BH1028" s="110">
        <f t="shared" si="352"/>
        <v>0</v>
      </c>
      <c r="BI1028" s="110">
        <f t="shared" si="353"/>
        <v>-8.0769230769230774E-2</v>
      </c>
      <c r="BJ1028" s="110">
        <f t="shared" si="354"/>
        <v>-0.16387959866220736</v>
      </c>
      <c r="BK1028" s="110">
        <f t="shared" si="355"/>
        <v>-8.2987551867219917E-3</v>
      </c>
      <c r="BL1028" s="110">
        <f t="shared" si="356"/>
        <v>-0.21381578947368421</v>
      </c>
      <c r="BM1028" s="110">
        <f t="shared" si="357"/>
        <v>-0.28366762177650429</v>
      </c>
      <c r="BN1028" s="103"/>
      <c r="BO1028" s="130">
        <f t="shared" si="358"/>
        <v>-0.28366762177650429</v>
      </c>
      <c r="BP1028" s="130" cm="1">
        <f t="array" ref="BP1028">MIN(IF(BH1028:BM1028&lt;0, BH1028:BM1028))</f>
        <v>-0.28366762177650429</v>
      </c>
      <c r="BQ1028" s="12">
        <f t="shared" si="359"/>
        <v>1</v>
      </c>
      <c r="BR1028" s="12">
        <f t="shared" si="360"/>
        <v>0</v>
      </c>
      <c r="BS1028" s="12">
        <f t="shared" si="361"/>
        <v>0</v>
      </c>
      <c r="BT1028" s="12"/>
      <c r="CA1028" s="108"/>
    </row>
    <row r="1029" spans="1:79" x14ac:dyDescent="0.35">
      <c r="B1029" s="3" t="s">
        <v>44</v>
      </c>
      <c r="C1029" s="12">
        <v>11511</v>
      </c>
      <c r="D1029" s="12" t="s">
        <v>102</v>
      </c>
      <c r="E1029" s="12">
        <v>224104</v>
      </c>
      <c r="F1029" s="12" t="s">
        <v>113</v>
      </c>
      <c r="G1029" s="12">
        <v>224107</v>
      </c>
      <c r="H1029" s="12">
        <v>1</v>
      </c>
      <c r="I1029" s="7" t="str">
        <f t="shared" si="362"/>
        <v>Matches old PSSE info</v>
      </c>
      <c r="L1029" s="12">
        <v>77</v>
      </c>
      <c r="M1029" s="12">
        <v>89</v>
      </c>
      <c r="N1029" s="12">
        <v>92</v>
      </c>
      <c r="O1029" s="12">
        <v>82</v>
      </c>
      <c r="P1029" s="12">
        <v>93</v>
      </c>
      <c r="Q1029" s="12">
        <v>96</v>
      </c>
      <c r="R1029" s="1"/>
      <c r="S1029" s="96">
        <v>86</v>
      </c>
      <c r="T1029" s="96">
        <v>103</v>
      </c>
      <c r="U1029" s="96">
        <v>114</v>
      </c>
      <c r="V1029" s="96">
        <v>91</v>
      </c>
      <c r="W1029" s="96">
        <v>106</v>
      </c>
      <c r="X1029" s="98">
        <v>117</v>
      </c>
      <c r="Y1029" s="56">
        <f t="shared" si="363"/>
        <v>9</v>
      </c>
      <c r="Z1029" s="7">
        <f t="shared" si="364"/>
        <v>14</v>
      </c>
      <c r="AA1029" s="7">
        <f t="shared" si="365"/>
        <v>22</v>
      </c>
      <c r="AB1029" s="7">
        <f t="shared" si="366"/>
        <v>9</v>
      </c>
      <c r="AC1029" s="7">
        <f t="shared" si="367"/>
        <v>13</v>
      </c>
      <c r="AD1029" s="7">
        <f t="shared" si="368"/>
        <v>21</v>
      </c>
      <c r="AM1029" s="12" t="str">
        <f t="shared" si="334"/>
        <v>increase or decrease</v>
      </c>
      <c r="AN1029" s="12" t="str">
        <f t="shared" si="335"/>
        <v>increase</v>
      </c>
      <c r="AO1029" s="12" t="str">
        <f t="shared" si="336"/>
        <v>increase or decrease</v>
      </c>
      <c r="AP1029" s="12" t="str">
        <f t="shared" si="337"/>
        <v>increase</v>
      </c>
      <c r="AQ1029" s="12" t="str">
        <f t="shared" si="338"/>
        <v>increase or decrease</v>
      </c>
      <c r="AR1029" s="12" t="str">
        <f t="shared" si="339"/>
        <v>increase</v>
      </c>
      <c r="AS1029" s="12" t="str">
        <f t="shared" si="340"/>
        <v>increase or decrease</v>
      </c>
      <c r="AT1029" s="12" t="str">
        <f t="shared" si="341"/>
        <v>increase</v>
      </c>
      <c r="AU1029" s="12" t="str">
        <f t="shared" si="342"/>
        <v>increase or decrease</v>
      </c>
      <c r="AV1029" s="12" t="str">
        <f t="shared" si="343"/>
        <v>increase</v>
      </c>
      <c r="AW1029" s="12" t="str">
        <f t="shared" si="344"/>
        <v>increase or decrease</v>
      </c>
      <c r="AX1029" s="12" t="str">
        <f t="shared" si="345"/>
        <v>increase</v>
      </c>
      <c r="AY1029" s="103"/>
      <c r="AZ1029" s="103" t="str">
        <f t="shared" si="346"/>
        <v xml:space="preserve"> </v>
      </c>
      <c r="BA1029" s="103" t="str">
        <f t="shared" si="347"/>
        <v>increase</v>
      </c>
      <c r="BB1029" s="103" t="str">
        <f t="shared" si="348"/>
        <v xml:space="preserve"> </v>
      </c>
      <c r="BC1029" s="12" t="str">
        <f t="shared" si="349"/>
        <v>increase</v>
      </c>
      <c r="BD1029" s="12" t="str">
        <f t="shared" si="350"/>
        <v xml:space="preserve"> </v>
      </c>
      <c r="BE1029" s="12" t="str">
        <f t="shared" si="351"/>
        <v xml:space="preserve"> </v>
      </c>
      <c r="BH1029" s="110">
        <f t="shared" si="352"/>
        <v>0.11688311688311688</v>
      </c>
      <c r="BI1029" s="110">
        <f t="shared" si="353"/>
        <v>0.15730337078651685</v>
      </c>
      <c r="BJ1029" s="110">
        <f t="shared" si="354"/>
        <v>0.2391304347826087</v>
      </c>
      <c r="BK1029" s="110">
        <f t="shared" si="355"/>
        <v>0.10975609756097561</v>
      </c>
      <c r="BL1029" s="110">
        <f t="shared" si="356"/>
        <v>0.13978494623655913</v>
      </c>
      <c r="BM1029" s="110">
        <f t="shared" si="357"/>
        <v>0.21875</v>
      </c>
      <c r="BN1029" s="103"/>
      <c r="BO1029" s="130">
        <f t="shared" si="358"/>
        <v>0.2391304347826087</v>
      </c>
      <c r="BP1029" s="130" cm="1">
        <f t="array" ref="BP1029">MIN(IF(BH1029:BM1029&lt;0, BH1029:BM1029))</f>
        <v>0</v>
      </c>
      <c r="BQ1029" s="12">
        <f t="shared" si="359"/>
        <v>0</v>
      </c>
      <c r="BR1029" s="12">
        <f t="shared" si="360"/>
        <v>0</v>
      </c>
      <c r="BS1029" s="12">
        <f t="shared" si="361"/>
        <v>0</v>
      </c>
      <c r="BT1029" s="12"/>
      <c r="CA1029" s="108"/>
    </row>
    <row r="1030" spans="1:79" x14ac:dyDescent="0.35">
      <c r="B1030" s="3" t="s">
        <v>44</v>
      </c>
      <c r="C1030" s="12">
        <v>11513</v>
      </c>
      <c r="D1030" s="12" t="s">
        <v>103</v>
      </c>
      <c r="E1030" s="12">
        <v>224105</v>
      </c>
      <c r="F1030" s="12" t="s">
        <v>114</v>
      </c>
      <c r="G1030" s="12">
        <v>224108</v>
      </c>
      <c r="H1030" s="12">
        <v>1</v>
      </c>
      <c r="I1030" s="7" t="str">
        <f t="shared" si="362"/>
        <v>Matches old PSSE info</v>
      </c>
      <c r="L1030" s="12">
        <v>77</v>
      </c>
      <c r="M1030" s="12">
        <v>89</v>
      </c>
      <c r="N1030" s="12">
        <v>92</v>
      </c>
      <c r="O1030" s="12">
        <v>82</v>
      </c>
      <c r="P1030" s="12">
        <v>93</v>
      </c>
      <c r="Q1030" s="12">
        <v>96</v>
      </c>
      <c r="R1030" s="1"/>
      <c r="S1030" s="96">
        <v>86</v>
      </c>
      <c r="T1030" s="96">
        <v>103</v>
      </c>
      <c r="U1030" s="96">
        <v>114</v>
      </c>
      <c r="V1030" s="96">
        <v>91</v>
      </c>
      <c r="W1030" s="96">
        <v>106</v>
      </c>
      <c r="X1030" s="98">
        <v>117</v>
      </c>
      <c r="Y1030" s="56">
        <f t="shared" si="363"/>
        <v>9</v>
      </c>
      <c r="Z1030" s="7">
        <f t="shared" si="364"/>
        <v>14</v>
      </c>
      <c r="AA1030" s="7">
        <f t="shared" si="365"/>
        <v>22</v>
      </c>
      <c r="AB1030" s="7">
        <f t="shared" si="366"/>
        <v>9</v>
      </c>
      <c r="AC1030" s="7">
        <f t="shared" si="367"/>
        <v>13</v>
      </c>
      <c r="AD1030" s="7">
        <f t="shared" si="368"/>
        <v>21</v>
      </c>
      <c r="AM1030" s="12" t="str">
        <f t="shared" si="334"/>
        <v>increase or decrease</v>
      </c>
      <c r="AN1030" s="12" t="str">
        <f t="shared" si="335"/>
        <v>increase</v>
      </c>
      <c r="AO1030" s="12" t="str">
        <f t="shared" si="336"/>
        <v>increase or decrease</v>
      </c>
      <c r="AP1030" s="12" t="str">
        <f t="shared" si="337"/>
        <v>increase</v>
      </c>
      <c r="AQ1030" s="12" t="str">
        <f t="shared" si="338"/>
        <v>increase or decrease</v>
      </c>
      <c r="AR1030" s="12" t="str">
        <f t="shared" si="339"/>
        <v>increase</v>
      </c>
      <c r="AS1030" s="12" t="str">
        <f t="shared" si="340"/>
        <v>increase or decrease</v>
      </c>
      <c r="AT1030" s="12" t="str">
        <f t="shared" si="341"/>
        <v>increase</v>
      </c>
      <c r="AU1030" s="12" t="str">
        <f t="shared" si="342"/>
        <v>increase or decrease</v>
      </c>
      <c r="AV1030" s="12" t="str">
        <f t="shared" si="343"/>
        <v>increase</v>
      </c>
      <c r="AW1030" s="12" t="str">
        <f t="shared" si="344"/>
        <v>increase or decrease</v>
      </c>
      <c r="AX1030" s="12" t="str">
        <f t="shared" si="345"/>
        <v>increase</v>
      </c>
      <c r="AY1030" s="103"/>
      <c r="AZ1030" s="103" t="str">
        <f t="shared" si="346"/>
        <v xml:space="preserve"> </v>
      </c>
      <c r="BA1030" s="103" t="str">
        <f t="shared" si="347"/>
        <v>increase</v>
      </c>
      <c r="BB1030" s="103" t="str">
        <f t="shared" si="348"/>
        <v xml:space="preserve"> </v>
      </c>
      <c r="BC1030" s="12" t="str">
        <f t="shared" si="349"/>
        <v>increase</v>
      </c>
      <c r="BD1030" s="12" t="str">
        <f t="shared" si="350"/>
        <v xml:space="preserve"> </v>
      </c>
      <c r="BE1030" s="12" t="str">
        <f t="shared" si="351"/>
        <v xml:space="preserve"> </v>
      </c>
      <c r="BH1030" s="110">
        <f t="shared" si="352"/>
        <v>0.11688311688311688</v>
      </c>
      <c r="BI1030" s="110">
        <f t="shared" si="353"/>
        <v>0.15730337078651685</v>
      </c>
      <c r="BJ1030" s="110">
        <f t="shared" si="354"/>
        <v>0.2391304347826087</v>
      </c>
      <c r="BK1030" s="110">
        <f t="shared" si="355"/>
        <v>0.10975609756097561</v>
      </c>
      <c r="BL1030" s="110">
        <f t="shared" si="356"/>
        <v>0.13978494623655913</v>
      </c>
      <c r="BM1030" s="110">
        <f t="shared" si="357"/>
        <v>0.21875</v>
      </c>
      <c r="BN1030" s="103"/>
      <c r="BO1030" s="130">
        <f t="shared" si="358"/>
        <v>0.2391304347826087</v>
      </c>
      <c r="BP1030" s="130" cm="1">
        <f t="array" ref="BP1030">MIN(IF(BH1030:BM1030&lt;0, BH1030:BM1030))</f>
        <v>0</v>
      </c>
      <c r="BQ1030" s="12">
        <f t="shared" si="359"/>
        <v>0</v>
      </c>
      <c r="BR1030" s="12">
        <f t="shared" si="360"/>
        <v>0</v>
      </c>
      <c r="BS1030" s="12">
        <f t="shared" si="361"/>
        <v>0</v>
      </c>
      <c r="BT1030" s="12"/>
      <c r="CA1030" s="108"/>
    </row>
    <row r="1031" spans="1:79" x14ac:dyDescent="0.35">
      <c r="A1031" s="18" t="s">
        <v>491</v>
      </c>
      <c r="B1031" s="3" t="s">
        <v>44</v>
      </c>
      <c r="C1031" s="12">
        <v>11514</v>
      </c>
      <c r="D1031" s="12" t="s">
        <v>334</v>
      </c>
      <c r="E1031" s="12">
        <v>224111</v>
      </c>
      <c r="F1031" s="12" t="s">
        <v>469</v>
      </c>
      <c r="G1031" s="12">
        <v>224114</v>
      </c>
      <c r="H1031" s="12">
        <v>1</v>
      </c>
      <c r="I1031" s="7" t="str">
        <f t="shared" si="362"/>
        <v>Matches old PSSE info</v>
      </c>
      <c r="L1031" s="12">
        <v>67</v>
      </c>
      <c r="M1031" s="12">
        <v>78</v>
      </c>
      <c r="N1031" s="12">
        <v>81</v>
      </c>
      <c r="O1031" s="12">
        <v>72</v>
      </c>
      <c r="P1031" s="12">
        <v>82</v>
      </c>
      <c r="Q1031" s="12">
        <v>85</v>
      </c>
      <c r="R1031" s="1"/>
      <c r="S1031" s="96">
        <v>84</v>
      </c>
      <c r="T1031" s="96">
        <v>108</v>
      </c>
      <c r="U1031" s="96">
        <v>112</v>
      </c>
      <c r="V1031" s="96">
        <v>88</v>
      </c>
      <c r="W1031" s="96">
        <v>111</v>
      </c>
      <c r="X1031" s="98">
        <v>115</v>
      </c>
      <c r="Y1031" s="56">
        <f t="shared" si="363"/>
        <v>17</v>
      </c>
      <c r="Z1031" s="7">
        <f t="shared" si="364"/>
        <v>30</v>
      </c>
      <c r="AA1031" s="7">
        <f t="shared" si="365"/>
        <v>31</v>
      </c>
      <c r="AB1031" s="7">
        <f t="shared" si="366"/>
        <v>16</v>
      </c>
      <c r="AC1031" s="7">
        <f t="shared" si="367"/>
        <v>29</v>
      </c>
      <c r="AD1031" s="7">
        <f t="shared" si="368"/>
        <v>30</v>
      </c>
      <c r="AM1031" s="12" t="str">
        <f t="shared" si="334"/>
        <v>increase or decrease</v>
      </c>
      <c r="AN1031" s="12" t="str">
        <f t="shared" si="335"/>
        <v>increase</v>
      </c>
      <c r="AO1031" s="12" t="str">
        <f t="shared" si="336"/>
        <v>increase or decrease</v>
      </c>
      <c r="AP1031" s="12" t="str">
        <f t="shared" si="337"/>
        <v>increase</v>
      </c>
      <c r="AQ1031" s="12" t="str">
        <f t="shared" si="338"/>
        <v>increase or decrease</v>
      </c>
      <c r="AR1031" s="12" t="str">
        <f t="shared" si="339"/>
        <v>increase</v>
      </c>
      <c r="AS1031" s="12" t="str">
        <f t="shared" si="340"/>
        <v>increase or decrease</v>
      </c>
      <c r="AT1031" s="12" t="str">
        <f t="shared" si="341"/>
        <v>increase</v>
      </c>
      <c r="AU1031" s="12" t="str">
        <f t="shared" si="342"/>
        <v>increase or decrease</v>
      </c>
      <c r="AV1031" s="12" t="str">
        <f t="shared" si="343"/>
        <v>increase</v>
      </c>
      <c r="AW1031" s="12" t="str">
        <f t="shared" si="344"/>
        <v>increase or decrease</v>
      </c>
      <c r="AX1031" s="12" t="str">
        <f t="shared" si="345"/>
        <v>increase</v>
      </c>
      <c r="AY1031" s="103"/>
      <c r="AZ1031" s="103" t="str">
        <f t="shared" si="346"/>
        <v xml:space="preserve"> </v>
      </c>
      <c r="BA1031" s="103" t="str">
        <f t="shared" si="347"/>
        <v>increase</v>
      </c>
      <c r="BB1031" s="103" t="str">
        <f t="shared" si="348"/>
        <v xml:space="preserve"> </v>
      </c>
      <c r="BC1031" s="12" t="str">
        <f t="shared" si="349"/>
        <v>increase</v>
      </c>
      <c r="BD1031" s="12" t="str">
        <f t="shared" si="350"/>
        <v xml:space="preserve"> </v>
      </c>
      <c r="BE1031" s="12" t="str">
        <f t="shared" si="351"/>
        <v xml:space="preserve"> </v>
      </c>
      <c r="BH1031" s="110">
        <f t="shared" si="352"/>
        <v>0.2537313432835821</v>
      </c>
      <c r="BI1031" s="110">
        <f t="shared" si="353"/>
        <v>0.38461538461538464</v>
      </c>
      <c r="BJ1031" s="110">
        <f t="shared" si="354"/>
        <v>0.38271604938271603</v>
      </c>
      <c r="BK1031" s="110">
        <f t="shared" si="355"/>
        <v>0.22222222222222221</v>
      </c>
      <c r="BL1031" s="110">
        <f t="shared" si="356"/>
        <v>0.35365853658536583</v>
      </c>
      <c r="BM1031" s="110">
        <f t="shared" si="357"/>
        <v>0.35294117647058826</v>
      </c>
      <c r="BN1031" s="103"/>
      <c r="BO1031" s="130">
        <f t="shared" si="358"/>
        <v>0.38461538461538464</v>
      </c>
      <c r="BP1031" s="130" cm="1">
        <f t="array" ref="BP1031">MIN(IF(BH1031:BM1031&lt;0, BH1031:BM1031))</f>
        <v>0</v>
      </c>
      <c r="BQ1031" s="12">
        <f t="shared" si="359"/>
        <v>0</v>
      </c>
      <c r="BR1031" s="12">
        <f t="shared" si="360"/>
        <v>0</v>
      </c>
      <c r="BS1031" s="12">
        <f t="shared" si="361"/>
        <v>0</v>
      </c>
      <c r="BT1031" s="12"/>
      <c r="CA1031" s="108"/>
    </row>
    <row r="1032" spans="1:79" x14ac:dyDescent="0.35">
      <c r="B1032" s="3" t="s">
        <v>44</v>
      </c>
      <c r="C1032" s="12">
        <v>11515</v>
      </c>
      <c r="D1032" s="12" t="s">
        <v>66</v>
      </c>
      <c r="E1032" s="12">
        <v>224110</v>
      </c>
      <c r="F1032" s="12" t="s">
        <v>67</v>
      </c>
      <c r="G1032" s="12">
        <v>224115</v>
      </c>
      <c r="H1032" s="12">
        <v>1</v>
      </c>
      <c r="I1032" s="7" t="str">
        <f t="shared" si="362"/>
        <v>Matches old PSSE info</v>
      </c>
      <c r="L1032" s="12">
        <v>84</v>
      </c>
      <c r="M1032" s="12">
        <v>95</v>
      </c>
      <c r="N1032" s="12">
        <v>105</v>
      </c>
      <c r="O1032" s="12">
        <v>88</v>
      </c>
      <c r="P1032" s="12">
        <v>97</v>
      </c>
      <c r="Q1032" s="12">
        <v>108</v>
      </c>
      <c r="R1032" s="1"/>
      <c r="S1032" s="12">
        <v>84</v>
      </c>
      <c r="T1032" s="96">
        <v>108</v>
      </c>
      <c r="U1032" s="96">
        <v>112</v>
      </c>
      <c r="V1032" s="12">
        <v>88</v>
      </c>
      <c r="W1032" s="96">
        <v>111</v>
      </c>
      <c r="X1032" s="98">
        <v>115</v>
      </c>
      <c r="Y1032" s="56">
        <f t="shared" si="363"/>
        <v>0</v>
      </c>
      <c r="Z1032" s="7">
        <f t="shared" si="364"/>
        <v>13</v>
      </c>
      <c r="AA1032" s="7">
        <f t="shared" si="365"/>
        <v>7</v>
      </c>
      <c r="AB1032" s="7">
        <f t="shared" si="366"/>
        <v>0</v>
      </c>
      <c r="AC1032" s="7">
        <f t="shared" si="367"/>
        <v>14</v>
      </c>
      <c r="AD1032" s="7">
        <f t="shared" si="368"/>
        <v>7</v>
      </c>
      <c r="AM1032" s="12" t="str">
        <f t="shared" si="334"/>
        <v>no change</v>
      </c>
      <c r="AN1032" s="12" t="str">
        <f t="shared" si="335"/>
        <v>blank</v>
      </c>
      <c r="AO1032" s="12" t="str">
        <f t="shared" si="336"/>
        <v>increase or decrease</v>
      </c>
      <c r="AP1032" s="12" t="str">
        <f t="shared" si="337"/>
        <v>increase</v>
      </c>
      <c r="AQ1032" s="12" t="str">
        <f t="shared" si="338"/>
        <v>increase or decrease</v>
      </c>
      <c r="AR1032" s="12" t="str">
        <f t="shared" si="339"/>
        <v>increase</v>
      </c>
      <c r="AS1032" s="12" t="str">
        <f t="shared" si="340"/>
        <v>no change</v>
      </c>
      <c r="AT1032" s="12" t="str">
        <f t="shared" si="341"/>
        <v>blank</v>
      </c>
      <c r="AU1032" s="12" t="str">
        <f t="shared" si="342"/>
        <v>increase or decrease</v>
      </c>
      <c r="AV1032" s="12" t="str">
        <f t="shared" si="343"/>
        <v>increase</v>
      </c>
      <c r="AW1032" s="12" t="str">
        <f t="shared" si="344"/>
        <v>increase or decrease</v>
      </c>
      <c r="AX1032" s="12" t="str">
        <f t="shared" si="345"/>
        <v>increase</v>
      </c>
      <c r="AY1032" s="103"/>
      <c r="AZ1032" s="103" t="str">
        <f t="shared" si="346"/>
        <v xml:space="preserve"> </v>
      </c>
      <c r="BA1032" s="103" t="str">
        <f t="shared" si="347"/>
        <v>increase</v>
      </c>
      <c r="BB1032" s="103" t="str">
        <f t="shared" si="348"/>
        <v xml:space="preserve"> </v>
      </c>
      <c r="BC1032" s="12" t="str">
        <f t="shared" si="349"/>
        <v>increase</v>
      </c>
      <c r="BD1032" s="12" t="str">
        <f t="shared" si="350"/>
        <v xml:space="preserve"> </v>
      </c>
      <c r="BE1032" s="12" t="str">
        <f t="shared" si="351"/>
        <v xml:space="preserve"> </v>
      </c>
      <c r="BH1032" s="110">
        <f t="shared" si="352"/>
        <v>0</v>
      </c>
      <c r="BI1032" s="110">
        <f t="shared" si="353"/>
        <v>0.1368421052631579</v>
      </c>
      <c r="BJ1032" s="110">
        <f t="shared" si="354"/>
        <v>6.6666666666666666E-2</v>
      </c>
      <c r="BK1032" s="110">
        <f t="shared" si="355"/>
        <v>0</v>
      </c>
      <c r="BL1032" s="110">
        <f t="shared" si="356"/>
        <v>0.14432989690721648</v>
      </c>
      <c r="BM1032" s="110">
        <f t="shared" si="357"/>
        <v>6.4814814814814811E-2</v>
      </c>
      <c r="BN1032" s="103"/>
      <c r="BO1032" s="130">
        <f t="shared" si="358"/>
        <v>0.14432989690721648</v>
      </c>
      <c r="BP1032" s="130" cm="1">
        <f t="array" ref="BP1032">MIN(IF(BH1032:BM1032&lt;0, BH1032:BM1032))</f>
        <v>0</v>
      </c>
      <c r="BQ1032" s="12">
        <f t="shared" si="359"/>
        <v>0</v>
      </c>
      <c r="BR1032" s="12">
        <f t="shared" si="360"/>
        <v>0</v>
      </c>
      <c r="BS1032" s="12">
        <f t="shared" si="361"/>
        <v>0</v>
      </c>
      <c r="BT1032" s="12"/>
      <c r="CA1032" s="108"/>
    </row>
    <row r="1033" spans="1:79" x14ac:dyDescent="0.35">
      <c r="A1033" s="18" t="s">
        <v>491</v>
      </c>
      <c r="B1033" s="3" t="s">
        <v>44</v>
      </c>
      <c r="C1033" s="12">
        <v>11516</v>
      </c>
      <c r="D1033" s="12" t="s">
        <v>334</v>
      </c>
      <c r="E1033" s="12">
        <v>224111</v>
      </c>
      <c r="F1033" s="12" t="s">
        <v>469</v>
      </c>
      <c r="G1033" s="12">
        <v>224116</v>
      </c>
      <c r="H1033" s="12">
        <v>1</v>
      </c>
      <c r="I1033" s="7" t="str">
        <f t="shared" si="362"/>
        <v>Matches old PSSE info</v>
      </c>
      <c r="L1033" s="12">
        <v>67</v>
      </c>
      <c r="M1033" s="12">
        <v>78</v>
      </c>
      <c r="N1033" s="12">
        <v>81</v>
      </c>
      <c r="O1033" s="12">
        <v>72</v>
      </c>
      <c r="P1033" s="12">
        <v>82</v>
      </c>
      <c r="Q1033" s="12">
        <v>85</v>
      </c>
      <c r="R1033" s="1"/>
      <c r="S1033" s="96">
        <v>84</v>
      </c>
      <c r="T1033" s="96">
        <v>108</v>
      </c>
      <c r="U1033" s="96">
        <v>112</v>
      </c>
      <c r="V1033" s="96">
        <v>88</v>
      </c>
      <c r="W1033" s="96">
        <v>111</v>
      </c>
      <c r="X1033" s="98">
        <v>115</v>
      </c>
      <c r="Y1033" s="56">
        <f t="shared" si="363"/>
        <v>17</v>
      </c>
      <c r="Z1033" s="7">
        <f t="shared" si="364"/>
        <v>30</v>
      </c>
      <c r="AA1033" s="7">
        <f t="shared" si="365"/>
        <v>31</v>
      </c>
      <c r="AB1033" s="7">
        <f t="shared" si="366"/>
        <v>16</v>
      </c>
      <c r="AC1033" s="7">
        <f t="shared" si="367"/>
        <v>29</v>
      </c>
      <c r="AD1033" s="7">
        <f t="shared" si="368"/>
        <v>30</v>
      </c>
      <c r="AM1033" s="12" t="str">
        <f t="shared" si="334"/>
        <v>increase or decrease</v>
      </c>
      <c r="AN1033" s="12" t="str">
        <f t="shared" si="335"/>
        <v>increase</v>
      </c>
      <c r="AO1033" s="12" t="str">
        <f t="shared" si="336"/>
        <v>increase or decrease</v>
      </c>
      <c r="AP1033" s="12" t="str">
        <f t="shared" si="337"/>
        <v>increase</v>
      </c>
      <c r="AQ1033" s="12" t="str">
        <f t="shared" si="338"/>
        <v>increase or decrease</v>
      </c>
      <c r="AR1033" s="12" t="str">
        <f t="shared" si="339"/>
        <v>increase</v>
      </c>
      <c r="AS1033" s="12" t="str">
        <f t="shared" si="340"/>
        <v>increase or decrease</v>
      </c>
      <c r="AT1033" s="12" t="str">
        <f t="shared" si="341"/>
        <v>increase</v>
      </c>
      <c r="AU1033" s="12" t="str">
        <f t="shared" si="342"/>
        <v>increase or decrease</v>
      </c>
      <c r="AV1033" s="12" t="str">
        <f t="shared" si="343"/>
        <v>increase</v>
      </c>
      <c r="AW1033" s="12" t="str">
        <f t="shared" si="344"/>
        <v>increase or decrease</v>
      </c>
      <c r="AX1033" s="12" t="str">
        <f t="shared" si="345"/>
        <v>increase</v>
      </c>
      <c r="AY1033" s="103"/>
      <c r="AZ1033" s="103" t="str">
        <f t="shared" si="346"/>
        <v xml:space="preserve"> </v>
      </c>
      <c r="BA1033" s="103" t="str">
        <f t="shared" si="347"/>
        <v>increase</v>
      </c>
      <c r="BB1033" s="103" t="str">
        <f t="shared" si="348"/>
        <v xml:space="preserve"> </v>
      </c>
      <c r="BC1033" s="12" t="str">
        <f t="shared" si="349"/>
        <v>increase</v>
      </c>
      <c r="BD1033" s="12" t="str">
        <f t="shared" si="350"/>
        <v xml:space="preserve"> </v>
      </c>
      <c r="BE1033" s="12" t="str">
        <f t="shared" si="351"/>
        <v xml:space="preserve"> </v>
      </c>
      <c r="BH1033" s="110">
        <f t="shared" si="352"/>
        <v>0.2537313432835821</v>
      </c>
      <c r="BI1033" s="110">
        <f t="shared" si="353"/>
        <v>0.38461538461538464</v>
      </c>
      <c r="BJ1033" s="110">
        <f t="shared" si="354"/>
        <v>0.38271604938271603</v>
      </c>
      <c r="BK1033" s="110">
        <f t="shared" si="355"/>
        <v>0.22222222222222221</v>
      </c>
      <c r="BL1033" s="110">
        <f t="shared" si="356"/>
        <v>0.35365853658536583</v>
      </c>
      <c r="BM1033" s="110">
        <f t="shared" si="357"/>
        <v>0.35294117647058826</v>
      </c>
      <c r="BN1033" s="103"/>
      <c r="BO1033" s="130">
        <f t="shared" si="358"/>
        <v>0.38461538461538464</v>
      </c>
      <c r="BP1033" s="130" cm="1">
        <f t="array" ref="BP1033">MIN(IF(BH1033:BM1033&lt;0, BH1033:BM1033))</f>
        <v>0</v>
      </c>
      <c r="BQ1033" s="12">
        <f t="shared" si="359"/>
        <v>0</v>
      </c>
      <c r="BR1033" s="12">
        <f t="shared" si="360"/>
        <v>0</v>
      </c>
      <c r="BS1033" s="12">
        <f t="shared" si="361"/>
        <v>0</v>
      </c>
      <c r="BT1033" s="12"/>
      <c r="CA1033" s="108"/>
    </row>
    <row r="1034" spans="1:79" x14ac:dyDescent="0.35">
      <c r="A1034" s="18" t="s">
        <v>491</v>
      </c>
      <c r="B1034" s="3" t="s">
        <v>44</v>
      </c>
      <c r="C1034" s="12">
        <v>13801</v>
      </c>
      <c r="D1034" s="12" t="s">
        <v>319</v>
      </c>
      <c r="E1034" s="12">
        <v>223949</v>
      </c>
      <c r="F1034" s="12" t="s">
        <v>470</v>
      </c>
      <c r="G1034" s="12">
        <v>224082</v>
      </c>
      <c r="H1034" s="12">
        <v>1</v>
      </c>
      <c r="I1034" s="104" t="str">
        <f t="shared" si="362"/>
        <v>Does not match old PSSE info</v>
      </c>
      <c r="L1034" s="12">
        <v>188</v>
      </c>
      <c r="M1034" s="12">
        <v>294</v>
      </c>
      <c r="N1034" s="12">
        <v>303</v>
      </c>
      <c r="O1034" s="12">
        <v>198</v>
      </c>
      <c r="P1034" s="12">
        <v>310</v>
      </c>
      <c r="Q1034" s="12">
        <v>320</v>
      </c>
      <c r="R1034" s="1"/>
      <c r="S1034" s="12">
        <v>188</v>
      </c>
      <c r="T1034" s="5">
        <v>261</v>
      </c>
      <c r="U1034" s="5">
        <v>292</v>
      </c>
      <c r="V1034" s="5">
        <v>196</v>
      </c>
      <c r="W1034" s="5">
        <v>286</v>
      </c>
      <c r="X1034" s="52">
        <v>297</v>
      </c>
      <c r="Y1034" s="56">
        <f t="shared" si="363"/>
        <v>0</v>
      </c>
      <c r="Z1034" s="7">
        <f t="shared" si="364"/>
        <v>-33</v>
      </c>
      <c r="AA1034" s="7">
        <f t="shared" si="365"/>
        <v>-11</v>
      </c>
      <c r="AB1034" s="7">
        <f t="shared" si="366"/>
        <v>-2</v>
      </c>
      <c r="AC1034" s="7">
        <f t="shared" si="367"/>
        <v>-24</v>
      </c>
      <c r="AD1034" s="7">
        <f t="shared" si="368"/>
        <v>-23</v>
      </c>
      <c r="AM1034" s="12" t="str">
        <f t="shared" si="334"/>
        <v>no change</v>
      </c>
      <c r="AN1034" s="12" t="str">
        <f t="shared" si="335"/>
        <v>blank</v>
      </c>
      <c r="AO1034" s="12" t="str">
        <f t="shared" si="336"/>
        <v>increase or decrease</v>
      </c>
      <c r="AP1034" s="12" t="str">
        <f t="shared" si="337"/>
        <v>decrease</v>
      </c>
      <c r="AQ1034" s="12" t="str">
        <f t="shared" si="338"/>
        <v>increase or decrease</v>
      </c>
      <c r="AR1034" s="12" t="str">
        <f t="shared" si="339"/>
        <v>decrease</v>
      </c>
      <c r="AS1034" s="12" t="str">
        <f t="shared" si="340"/>
        <v>increase or decrease</v>
      </c>
      <c r="AT1034" s="12" t="str">
        <f t="shared" si="341"/>
        <v>decrease</v>
      </c>
      <c r="AU1034" s="12" t="str">
        <f t="shared" si="342"/>
        <v>increase or decrease</v>
      </c>
      <c r="AV1034" s="12" t="str">
        <f t="shared" si="343"/>
        <v>decrease</v>
      </c>
      <c r="AW1034" s="12" t="str">
        <f t="shared" si="344"/>
        <v>increase or decrease</v>
      </c>
      <c r="AX1034" s="12" t="str">
        <f t="shared" si="345"/>
        <v>decrease</v>
      </c>
      <c r="AY1034" s="103"/>
      <c r="AZ1034" s="103" t="str">
        <f t="shared" si="346"/>
        <v xml:space="preserve"> </v>
      </c>
      <c r="BA1034" s="103" t="str">
        <f t="shared" si="347"/>
        <v xml:space="preserve"> </v>
      </c>
      <c r="BB1034" s="103" t="str">
        <f t="shared" si="348"/>
        <v>decrease</v>
      </c>
      <c r="BC1034" s="12" t="str">
        <f t="shared" si="349"/>
        <v xml:space="preserve"> </v>
      </c>
      <c r="BD1034" s="12" t="str">
        <f t="shared" si="350"/>
        <v>decrease</v>
      </c>
      <c r="BE1034" s="12" t="str">
        <f t="shared" si="351"/>
        <v xml:space="preserve"> </v>
      </c>
      <c r="BH1034" s="110">
        <f t="shared" si="352"/>
        <v>0</v>
      </c>
      <c r="BI1034" s="110">
        <f t="shared" si="353"/>
        <v>-0.11224489795918367</v>
      </c>
      <c r="BJ1034" s="110">
        <f t="shared" si="354"/>
        <v>-3.6303630363036306E-2</v>
      </c>
      <c r="BK1034" s="110">
        <f t="shared" si="355"/>
        <v>-1.0101010101010102E-2</v>
      </c>
      <c r="BL1034" s="110">
        <f t="shared" si="356"/>
        <v>-7.7419354838709681E-2</v>
      </c>
      <c r="BM1034" s="110">
        <f t="shared" si="357"/>
        <v>-7.1874999999999994E-2</v>
      </c>
      <c r="BN1034" s="103"/>
      <c r="BO1034" s="130">
        <f t="shared" si="358"/>
        <v>-0.11224489795918367</v>
      </c>
      <c r="BP1034" s="130" cm="1">
        <f t="array" ref="BP1034">MIN(IF(BH1034:BM1034&lt;0, BH1034:BM1034))</f>
        <v>-0.11224489795918367</v>
      </c>
      <c r="BQ1034" s="12">
        <f t="shared" si="359"/>
        <v>0</v>
      </c>
      <c r="BR1034" s="12">
        <f t="shared" si="360"/>
        <v>1</v>
      </c>
      <c r="BS1034" s="12">
        <f t="shared" si="361"/>
        <v>0</v>
      </c>
      <c r="BT1034" s="12"/>
      <c r="CA1034" s="108"/>
    </row>
    <row r="1035" spans="1:79" x14ac:dyDescent="0.35">
      <c r="A1035" s="18" t="s">
        <v>491</v>
      </c>
      <c r="B1035" s="3" t="s">
        <v>44</v>
      </c>
      <c r="C1035" s="12">
        <v>13802</v>
      </c>
      <c r="D1035" s="12" t="s">
        <v>319</v>
      </c>
      <c r="E1035" s="12">
        <v>223949</v>
      </c>
      <c r="F1035" s="12" t="s">
        <v>470</v>
      </c>
      <c r="G1035" s="12">
        <v>224079</v>
      </c>
      <c r="H1035" s="12">
        <v>1</v>
      </c>
      <c r="I1035" s="104" t="str">
        <f t="shared" si="362"/>
        <v>Does not match old PSSE info</v>
      </c>
      <c r="L1035" s="12">
        <v>188</v>
      </c>
      <c r="M1035" s="12">
        <v>294</v>
      </c>
      <c r="N1035" s="12">
        <v>303</v>
      </c>
      <c r="O1035" s="12">
        <v>198</v>
      </c>
      <c r="P1035" s="12">
        <v>310</v>
      </c>
      <c r="Q1035" s="12">
        <v>320</v>
      </c>
      <c r="R1035" s="1"/>
      <c r="S1035" s="12">
        <v>188</v>
      </c>
      <c r="T1035" s="5">
        <v>261</v>
      </c>
      <c r="U1035" s="5">
        <v>292</v>
      </c>
      <c r="V1035" s="5">
        <v>196</v>
      </c>
      <c r="W1035" s="5">
        <v>286</v>
      </c>
      <c r="X1035" s="52">
        <v>297</v>
      </c>
      <c r="Y1035" s="56">
        <f t="shared" si="363"/>
        <v>0</v>
      </c>
      <c r="Z1035" s="7">
        <f t="shared" si="364"/>
        <v>-33</v>
      </c>
      <c r="AA1035" s="7">
        <f t="shared" si="365"/>
        <v>-11</v>
      </c>
      <c r="AB1035" s="7">
        <f t="shared" si="366"/>
        <v>-2</v>
      </c>
      <c r="AC1035" s="7">
        <f t="shared" si="367"/>
        <v>-24</v>
      </c>
      <c r="AD1035" s="7">
        <f t="shared" si="368"/>
        <v>-23</v>
      </c>
      <c r="AM1035" s="12" t="str">
        <f t="shared" si="334"/>
        <v>no change</v>
      </c>
      <c r="AN1035" s="12" t="str">
        <f t="shared" si="335"/>
        <v>blank</v>
      </c>
      <c r="AO1035" s="12" t="str">
        <f t="shared" si="336"/>
        <v>increase or decrease</v>
      </c>
      <c r="AP1035" s="12" t="str">
        <f t="shared" si="337"/>
        <v>decrease</v>
      </c>
      <c r="AQ1035" s="12" t="str">
        <f t="shared" si="338"/>
        <v>increase or decrease</v>
      </c>
      <c r="AR1035" s="12" t="str">
        <f t="shared" si="339"/>
        <v>decrease</v>
      </c>
      <c r="AS1035" s="12" t="str">
        <f t="shared" si="340"/>
        <v>increase or decrease</v>
      </c>
      <c r="AT1035" s="12" t="str">
        <f t="shared" si="341"/>
        <v>decrease</v>
      </c>
      <c r="AU1035" s="12" t="str">
        <f t="shared" si="342"/>
        <v>increase or decrease</v>
      </c>
      <c r="AV1035" s="12" t="str">
        <f t="shared" si="343"/>
        <v>decrease</v>
      </c>
      <c r="AW1035" s="12" t="str">
        <f t="shared" si="344"/>
        <v>increase or decrease</v>
      </c>
      <c r="AX1035" s="12" t="str">
        <f t="shared" si="345"/>
        <v>decrease</v>
      </c>
      <c r="AY1035" s="103"/>
      <c r="AZ1035" s="103" t="str">
        <f t="shared" si="346"/>
        <v xml:space="preserve"> </v>
      </c>
      <c r="BA1035" s="103" t="str">
        <f t="shared" si="347"/>
        <v xml:space="preserve"> </v>
      </c>
      <c r="BB1035" s="103" t="str">
        <f t="shared" si="348"/>
        <v>decrease</v>
      </c>
      <c r="BC1035" s="12" t="str">
        <f t="shared" si="349"/>
        <v xml:space="preserve"> </v>
      </c>
      <c r="BD1035" s="12" t="str">
        <f t="shared" si="350"/>
        <v>decrease</v>
      </c>
      <c r="BE1035" s="12" t="str">
        <f t="shared" si="351"/>
        <v xml:space="preserve"> </v>
      </c>
      <c r="BH1035" s="110">
        <f t="shared" si="352"/>
        <v>0</v>
      </c>
      <c r="BI1035" s="110">
        <f t="shared" si="353"/>
        <v>-0.11224489795918367</v>
      </c>
      <c r="BJ1035" s="110">
        <f t="shared" si="354"/>
        <v>-3.6303630363036306E-2</v>
      </c>
      <c r="BK1035" s="110">
        <f t="shared" si="355"/>
        <v>-1.0101010101010102E-2</v>
      </c>
      <c r="BL1035" s="110">
        <f t="shared" si="356"/>
        <v>-7.7419354838709681E-2</v>
      </c>
      <c r="BM1035" s="110">
        <f t="shared" si="357"/>
        <v>-7.1874999999999994E-2</v>
      </c>
      <c r="BN1035" s="103"/>
      <c r="BO1035" s="130">
        <f t="shared" si="358"/>
        <v>-0.11224489795918367</v>
      </c>
      <c r="BP1035" s="130" cm="1">
        <f t="array" ref="BP1035">MIN(IF(BH1035:BM1035&lt;0, BH1035:BM1035))</f>
        <v>-0.11224489795918367</v>
      </c>
      <c r="BQ1035" s="12">
        <f t="shared" si="359"/>
        <v>0</v>
      </c>
      <c r="BR1035" s="12">
        <f t="shared" si="360"/>
        <v>1</v>
      </c>
      <c r="BS1035" s="12">
        <f t="shared" si="361"/>
        <v>0</v>
      </c>
      <c r="BT1035" s="12"/>
      <c r="CA1035" s="108"/>
    </row>
    <row r="1036" spans="1:79" x14ac:dyDescent="0.35">
      <c r="A1036" s="18" t="s">
        <v>491</v>
      </c>
      <c r="B1036" s="3" t="s">
        <v>44</v>
      </c>
      <c r="C1036" s="12">
        <v>13811</v>
      </c>
      <c r="D1036" s="12" t="s">
        <v>319</v>
      </c>
      <c r="E1036" s="12">
        <v>223949</v>
      </c>
      <c r="F1036" s="12" t="s">
        <v>471</v>
      </c>
      <c r="G1036" s="12">
        <v>224080</v>
      </c>
      <c r="H1036" s="12">
        <v>1</v>
      </c>
      <c r="I1036" s="7" t="str">
        <f t="shared" si="362"/>
        <v>Matches old PSSE info</v>
      </c>
      <c r="L1036" s="12">
        <v>188</v>
      </c>
      <c r="M1036" s="12">
        <v>279</v>
      </c>
      <c r="N1036" s="12">
        <v>288</v>
      </c>
      <c r="O1036" s="12">
        <v>198</v>
      </c>
      <c r="P1036" s="12">
        <v>279</v>
      </c>
      <c r="Q1036" s="12">
        <v>288</v>
      </c>
      <c r="R1036" s="1"/>
      <c r="S1036" s="12">
        <v>188</v>
      </c>
      <c r="T1036" s="12">
        <v>279</v>
      </c>
      <c r="U1036" s="12">
        <v>288</v>
      </c>
      <c r="V1036" s="5">
        <v>196</v>
      </c>
      <c r="W1036" s="12">
        <v>279</v>
      </c>
      <c r="X1036" s="48">
        <v>288</v>
      </c>
      <c r="Y1036" s="56">
        <f t="shared" si="363"/>
        <v>0</v>
      </c>
      <c r="Z1036" s="7">
        <f t="shared" si="364"/>
        <v>0</v>
      </c>
      <c r="AA1036" s="7">
        <f t="shared" si="365"/>
        <v>0</v>
      </c>
      <c r="AB1036" s="7">
        <f t="shared" si="366"/>
        <v>-2</v>
      </c>
      <c r="AC1036" s="7">
        <f t="shared" si="367"/>
        <v>0</v>
      </c>
      <c r="AD1036" s="7">
        <f t="shared" si="368"/>
        <v>0</v>
      </c>
      <c r="AM1036" s="12" t="str">
        <f t="shared" si="334"/>
        <v>no change</v>
      </c>
      <c r="AN1036" s="12" t="str">
        <f t="shared" si="335"/>
        <v>blank</v>
      </c>
      <c r="AO1036" s="12" t="str">
        <f t="shared" si="336"/>
        <v>no change</v>
      </c>
      <c r="AP1036" s="12" t="str">
        <f t="shared" si="337"/>
        <v>blank</v>
      </c>
      <c r="AQ1036" s="12" t="str">
        <f t="shared" si="338"/>
        <v>no change</v>
      </c>
      <c r="AR1036" s="12" t="str">
        <f t="shared" si="339"/>
        <v>blank</v>
      </c>
      <c r="AS1036" s="12" t="str">
        <f t="shared" si="340"/>
        <v>increase or decrease</v>
      </c>
      <c r="AT1036" s="12" t="str">
        <f t="shared" si="341"/>
        <v>decrease</v>
      </c>
      <c r="AU1036" s="12" t="str">
        <f t="shared" si="342"/>
        <v>no change</v>
      </c>
      <c r="AV1036" s="12" t="str">
        <f t="shared" si="343"/>
        <v>blank</v>
      </c>
      <c r="AW1036" s="12" t="str">
        <f t="shared" si="344"/>
        <v>no change</v>
      </c>
      <c r="AX1036" s="12" t="str">
        <f t="shared" si="345"/>
        <v>blank</v>
      </c>
      <c r="AY1036" s="103"/>
      <c r="AZ1036" s="103" t="str">
        <f t="shared" si="346"/>
        <v xml:space="preserve"> </v>
      </c>
      <c r="BA1036" s="103" t="str">
        <f t="shared" si="347"/>
        <v xml:space="preserve"> </v>
      </c>
      <c r="BB1036" s="103" t="str">
        <f t="shared" si="348"/>
        <v>decrease</v>
      </c>
      <c r="BC1036" s="12" t="str">
        <f t="shared" si="349"/>
        <v xml:space="preserve"> </v>
      </c>
      <c r="BD1036" s="12" t="str">
        <f t="shared" si="350"/>
        <v>decrease</v>
      </c>
      <c r="BE1036" s="12" t="str">
        <f t="shared" si="351"/>
        <v xml:space="preserve"> </v>
      </c>
      <c r="BH1036" s="110">
        <f t="shared" si="352"/>
        <v>0</v>
      </c>
      <c r="BI1036" s="110">
        <f t="shared" si="353"/>
        <v>0</v>
      </c>
      <c r="BJ1036" s="110">
        <f t="shared" si="354"/>
        <v>0</v>
      </c>
      <c r="BK1036" s="110">
        <f t="shared" si="355"/>
        <v>-1.0101010101010102E-2</v>
      </c>
      <c r="BL1036" s="110">
        <f t="shared" si="356"/>
        <v>0</v>
      </c>
      <c r="BM1036" s="110">
        <f t="shared" si="357"/>
        <v>0</v>
      </c>
      <c r="BN1036" s="103"/>
      <c r="BO1036" s="130">
        <f t="shared" si="358"/>
        <v>-1.0101010101010102E-2</v>
      </c>
      <c r="BP1036" s="130" cm="1">
        <f t="array" ref="BP1036">MIN(IF(BH1036:BM1036&lt;0, BH1036:BM1036))</f>
        <v>-1.0101010101010102E-2</v>
      </c>
      <c r="BQ1036" s="12">
        <f t="shared" si="359"/>
        <v>0</v>
      </c>
      <c r="BR1036" s="12">
        <f t="shared" si="360"/>
        <v>0</v>
      </c>
      <c r="BS1036" s="12">
        <f t="shared" si="361"/>
        <v>1</v>
      </c>
      <c r="BT1036" s="12"/>
      <c r="CA1036" s="108"/>
    </row>
    <row r="1037" spans="1:79" x14ac:dyDescent="0.35">
      <c r="A1037" s="18" t="s">
        <v>491</v>
      </c>
      <c r="B1037" s="3" t="s">
        <v>44</v>
      </c>
      <c r="C1037" s="12">
        <v>13812</v>
      </c>
      <c r="D1037" s="12" t="s">
        <v>319</v>
      </c>
      <c r="E1037" s="12">
        <v>223949</v>
      </c>
      <c r="F1037" s="12" t="s">
        <v>471</v>
      </c>
      <c r="G1037" s="12">
        <v>224081</v>
      </c>
      <c r="H1037" s="12">
        <v>1</v>
      </c>
      <c r="I1037" s="7" t="str">
        <f t="shared" si="362"/>
        <v>Matches old PSSE info</v>
      </c>
      <c r="L1037" s="12">
        <v>188</v>
      </c>
      <c r="M1037" s="12">
        <v>279</v>
      </c>
      <c r="N1037" s="12">
        <v>288</v>
      </c>
      <c r="O1037" s="12">
        <v>198</v>
      </c>
      <c r="P1037" s="12">
        <v>279</v>
      </c>
      <c r="Q1037" s="12">
        <v>288</v>
      </c>
      <c r="R1037" s="1"/>
      <c r="S1037" s="12">
        <v>188</v>
      </c>
      <c r="T1037" s="12">
        <v>279</v>
      </c>
      <c r="U1037" s="12">
        <v>288</v>
      </c>
      <c r="V1037" s="5">
        <v>196</v>
      </c>
      <c r="W1037" s="12">
        <v>279</v>
      </c>
      <c r="X1037" s="48">
        <v>288</v>
      </c>
      <c r="Y1037" s="56">
        <f t="shared" si="363"/>
        <v>0</v>
      </c>
      <c r="Z1037" s="7">
        <f t="shared" si="364"/>
        <v>0</v>
      </c>
      <c r="AA1037" s="7">
        <f t="shared" si="365"/>
        <v>0</v>
      </c>
      <c r="AB1037" s="7">
        <f t="shared" si="366"/>
        <v>-2</v>
      </c>
      <c r="AC1037" s="7">
        <f t="shared" si="367"/>
        <v>0</v>
      </c>
      <c r="AD1037" s="7">
        <f t="shared" si="368"/>
        <v>0</v>
      </c>
      <c r="AM1037" s="12" t="str">
        <f t="shared" si="334"/>
        <v>no change</v>
      </c>
      <c r="AN1037" s="12" t="str">
        <f t="shared" si="335"/>
        <v>blank</v>
      </c>
      <c r="AO1037" s="12" t="str">
        <f t="shared" si="336"/>
        <v>no change</v>
      </c>
      <c r="AP1037" s="12" t="str">
        <f t="shared" si="337"/>
        <v>blank</v>
      </c>
      <c r="AQ1037" s="12" t="str">
        <f t="shared" si="338"/>
        <v>no change</v>
      </c>
      <c r="AR1037" s="12" t="str">
        <f t="shared" si="339"/>
        <v>blank</v>
      </c>
      <c r="AS1037" s="12" t="str">
        <f t="shared" si="340"/>
        <v>increase or decrease</v>
      </c>
      <c r="AT1037" s="12" t="str">
        <f t="shared" si="341"/>
        <v>decrease</v>
      </c>
      <c r="AU1037" s="12" t="str">
        <f t="shared" si="342"/>
        <v>no change</v>
      </c>
      <c r="AV1037" s="12" t="str">
        <f t="shared" si="343"/>
        <v>blank</v>
      </c>
      <c r="AW1037" s="12" t="str">
        <f t="shared" si="344"/>
        <v>no change</v>
      </c>
      <c r="AX1037" s="12" t="str">
        <f t="shared" si="345"/>
        <v>blank</v>
      </c>
      <c r="AY1037" s="103"/>
      <c r="AZ1037" s="103" t="str">
        <f t="shared" si="346"/>
        <v xml:space="preserve"> </v>
      </c>
      <c r="BA1037" s="103" t="str">
        <f t="shared" si="347"/>
        <v xml:space="preserve"> </v>
      </c>
      <c r="BB1037" s="103" t="str">
        <f t="shared" si="348"/>
        <v>decrease</v>
      </c>
      <c r="BC1037" s="12" t="str">
        <f t="shared" si="349"/>
        <v xml:space="preserve"> </v>
      </c>
      <c r="BD1037" s="12" t="str">
        <f t="shared" si="350"/>
        <v>decrease</v>
      </c>
      <c r="BE1037" s="12" t="str">
        <f t="shared" si="351"/>
        <v xml:space="preserve"> </v>
      </c>
      <c r="BH1037" s="110">
        <f t="shared" si="352"/>
        <v>0</v>
      </c>
      <c r="BI1037" s="110">
        <f t="shared" si="353"/>
        <v>0</v>
      </c>
      <c r="BJ1037" s="110">
        <f t="shared" si="354"/>
        <v>0</v>
      </c>
      <c r="BK1037" s="110">
        <f t="shared" si="355"/>
        <v>-1.0101010101010102E-2</v>
      </c>
      <c r="BL1037" s="110">
        <f t="shared" si="356"/>
        <v>0</v>
      </c>
      <c r="BM1037" s="110">
        <f t="shared" si="357"/>
        <v>0</v>
      </c>
      <c r="BN1037" s="103"/>
      <c r="BO1037" s="130">
        <f t="shared" si="358"/>
        <v>-1.0101010101010102E-2</v>
      </c>
      <c r="BP1037" s="130" cm="1">
        <f t="array" ref="BP1037">MIN(IF(BH1037:BM1037&lt;0, BH1037:BM1037))</f>
        <v>-1.0101010101010102E-2</v>
      </c>
      <c r="BQ1037" s="12">
        <f t="shared" si="359"/>
        <v>0</v>
      </c>
      <c r="BR1037" s="12">
        <f t="shared" si="360"/>
        <v>0</v>
      </c>
      <c r="BS1037" s="12">
        <f t="shared" si="361"/>
        <v>1</v>
      </c>
      <c r="BT1037" s="12"/>
      <c r="CA1037" s="108"/>
    </row>
    <row r="1038" spans="1:79" x14ac:dyDescent="0.35">
      <c r="A1038" s="18" t="s">
        <v>491</v>
      </c>
      <c r="B1038" s="3" t="s">
        <v>44</v>
      </c>
      <c r="C1038" s="12">
        <v>13815</v>
      </c>
      <c r="D1038" s="12" t="s">
        <v>470</v>
      </c>
      <c r="E1038" s="12">
        <v>224082</v>
      </c>
      <c r="F1038" s="12" t="s">
        <v>492</v>
      </c>
      <c r="G1038" s="12">
        <v>224059</v>
      </c>
      <c r="H1038" s="12">
        <v>1</v>
      </c>
      <c r="I1038" s="104" t="str">
        <f t="shared" si="362"/>
        <v>Does not match old PSSE info</v>
      </c>
      <c r="L1038" s="12">
        <v>170</v>
      </c>
      <c r="M1038" s="12">
        <v>224</v>
      </c>
      <c r="N1038" s="12">
        <v>231</v>
      </c>
      <c r="O1038" s="12">
        <v>177</v>
      </c>
      <c r="P1038" s="12">
        <v>241</v>
      </c>
      <c r="Q1038" s="12">
        <v>249</v>
      </c>
      <c r="R1038" s="1"/>
      <c r="S1038" s="12">
        <v>170</v>
      </c>
      <c r="T1038" s="96">
        <v>262</v>
      </c>
      <c r="U1038" s="96">
        <v>270</v>
      </c>
      <c r="V1038" s="96">
        <v>178</v>
      </c>
      <c r="W1038" s="96">
        <v>268</v>
      </c>
      <c r="X1038" s="98">
        <v>277</v>
      </c>
      <c r="Y1038" s="56">
        <f t="shared" si="363"/>
        <v>0</v>
      </c>
      <c r="Z1038" s="7">
        <f t="shared" si="364"/>
        <v>38</v>
      </c>
      <c r="AA1038" s="7">
        <f t="shared" si="365"/>
        <v>39</v>
      </c>
      <c r="AB1038" s="7">
        <f t="shared" si="366"/>
        <v>1</v>
      </c>
      <c r="AC1038" s="7">
        <f t="shared" si="367"/>
        <v>27</v>
      </c>
      <c r="AD1038" s="7">
        <f t="shared" si="368"/>
        <v>28</v>
      </c>
      <c r="AM1038" s="12" t="str">
        <f t="shared" si="334"/>
        <v>no change</v>
      </c>
      <c r="AN1038" s="12" t="str">
        <f t="shared" si="335"/>
        <v>blank</v>
      </c>
      <c r="AO1038" s="12" t="str">
        <f t="shared" si="336"/>
        <v>increase or decrease</v>
      </c>
      <c r="AP1038" s="12" t="str">
        <f t="shared" si="337"/>
        <v>increase</v>
      </c>
      <c r="AQ1038" s="12" t="str">
        <f t="shared" si="338"/>
        <v>increase or decrease</v>
      </c>
      <c r="AR1038" s="12" t="str">
        <f t="shared" si="339"/>
        <v>increase</v>
      </c>
      <c r="AS1038" s="12" t="str">
        <f t="shared" si="340"/>
        <v>increase or decrease</v>
      </c>
      <c r="AT1038" s="12" t="str">
        <f t="shared" si="341"/>
        <v>increase</v>
      </c>
      <c r="AU1038" s="12" t="str">
        <f t="shared" si="342"/>
        <v>increase or decrease</v>
      </c>
      <c r="AV1038" s="12" t="str">
        <f t="shared" si="343"/>
        <v>increase</v>
      </c>
      <c r="AW1038" s="12" t="str">
        <f t="shared" si="344"/>
        <v>increase or decrease</v>
      </c>
      <c r="AX1038" s="12" t="str">
        <f t="shared" si="345"/>
        <v>increase</v>
      </c>
      <c r="AY1038" s="103"/>
      <c r="AZ1038" s="103" t="str">
        <f t="shared" si="346"/>
        <v xml:space="preserve"> </v>
      </c>
      <c r="BA1038" s="103" t="str">
        <f t="shared" si="347"/>
        <v>increase</v>
      </c>
      <c r="BB1038" s="103" t="str">
        <f t="shared" si="348"/>
        <v xml:space="preserve"> </v>
      </c>
      <c r="BC1038" s="12" t="str">
        <f t="shared" si="349"/>
        <v>increase</v>
      </c>
      <c r="BD1038" s="12" t="str">
        <f t="shared" si="350"/>
        <v xml:space="preserve"> </v>
      </c>
      <c r="BE1038" s="12" t="str">
        <f t="shared" si="351"/>
        <v xml:space="preserve"> </v>
      </c>
      <c r="BH1038" s="110">
        <f t="shared" si="352"/>
        <v>0</v>
      </c>
      <c r="BI1038" s="110">
        <f t="shared" si="353"/>
        <v>0.16964285714285715</v>
      </c>
      <c r="BJ1038" s="110">
        <f t="shared" si="354"/>
        <v>0.16883116883116883</v>
      </c>
      <c r="BK1038" s="110">
        <f t="shared" si="355"/>
        <v>5.6497175141242938E-3</v>
      </c>
      <c r="BL1038" s="110">
        <f t="shared" si="356"/>
        <v>0.11203319502074689</v>
      </c>
      <c r="BM1038" s="110">
        <f t="shared" si="357"/>
        <v>0.11244979919678715</v>
      </c>
      <c r="BN1038" s="103"/>
      <c r="BO1038" s="130">
        <f t="shared" si="358"/>
        <v>0.16964285714285715</v>
      </c>
      <c r="BP1038" s="130" cm="1">
        <f t="array" ref="BP1038">MIN(IF(BH1038:BM1038&lt;0, BH1038:BM1038))</f>
        <v>0</v>
      </c>
      <c r="BQ1038" s="12">
        <f t="shared" si="359"/>
        <v>0</v>
      </c>
      <c r="BR1038" s="12">
        <f t="shared" si="360"/>
        <v>0</v>
      </c>
      <c r="BS1038" s="12">
        <f t="shared" si="361"/>
        <v>0</v>
      </c>
      <c r="BT1038" s="12"/>
      <c r="CA1038" s="108"/>
    </row>
    <row r="1039" spans="1:79" x14ac:dyDescent="0.35">
      <c r="A1039" s="18" t="s">
        <v>491</v>
      </c>
      <c r="B1039" s="3" t="s">
        <v>44</v>
      </c>
      <c r="C1039" s="12">
        <v>13816</v>
      </c>
      <c r="D1039" s="12" t="s">
        <v>470</v>
      </c>
      <c r="E1039" s="12">
        <v>224079</v>
      </c>
      <c r="F1039" s="12" t="s">
        <v>492</v>
      </c>
      <c r="G1039" s="12">
        <v>224059</v>
      </c>
      <c r="H1039" s="12">
        <v>1</v>
      </c>
      <c r="I1039" s="104" t="str">
        <f t="shared" si="362"/>
        <v>Does not match old PSSE info</v>
      </c>
      <c r="L1039" s="12">
        <v>170</v>
      </c>
      <c r="M1039" s="12">
        <v>224</v>
      </c>
      <c r="N1039" s="12">
        <v>231</v>
      </c>
      <c r="O1039" s="12">
        <v>177</v>
      </c>
      <c r="P1039" s="12">
        <v>241</v>
      </c>
      <c r="Q1039" s="12">
        <v>249</v>
      </c>
      <c r="R1039" s="1"/>
      <c r="S1039" s="12">
        <v>170</v>
      </c>
      <c r="T1039" s="96">
        <v>262</v>
      </c>
      <c r="U1039" s="96">
        <v>270</v>
      </c>
      <c r="V1039" s="96">
        <v>178</v>
      </c>
      <c r="W1039" s="96">
        <v>268</v>
      </c>
      <c r="X1039" s="98">
        <v>277</v>
      </c>
      <c r="Y1039" s="56">
        <f t="shared" si="363"/>
        <v>0</v>
      </c>
      <c r="Z1039" s="7">
        <f t="shared" si="364"/>
        <v>38</v>
      </c>
      <c r="AA1039" s="7">
        <f t="shared" si="365"/>
        <v>39</v>
      </c>
      <c r="AB1039" s="7">
        <f t="shared" si="366"/>
        <v>1</v>
      </c>
      <c r="AC1039" s="7">
        <f t="shared" si="367"/>
        <v>27</v>
      </c>
      <c r="AD1039" s="7">
        <f t="shared" si="368"/>
        <v>28</v>
      </c>
      <c r="AM1039" s="12" t="str">
        <f t="shared" si="334"/>
        <v>no change</v>
      </c>
      <c r="AN1039" s="12" t="str">
        <f t="shared" si="335"/>
        <v>blank</v>
      </c>
      <c r="AO1039" s="12" t="str">
        <f t="shared" si="336"/>
        <v>increase or decrease</v>
      </c>
      <c r="AP1039" s="12" t="str">
        <f t="shared" si="337"/>
        <v>increase</v>
      </c>
      <c r="AQ1039" s="12" t="str">
        <f t="shared" si="338"/>
        <v>increase or decrease</v>
      </c>
      <c r="AR1039" s="12" t="str">
        <f t="shared" si="339"/>
        <v>increase</v>
      </c>
      <c r="AS1039" s="12" t="str">
        <f t="shared" si="340"/>
        <v>increase or decrease</v>
      </c>
      <c r="AT1039" s="12" t="str">
        <f t="shared" si="341"/>
        <v>increase</v>
      </c>
      <c r="AU1039" s="12" t="str">
        <f t="shared" si="342"/>
        <v>increase or decrease</v>
      </c>
      <c r="AV1039" s="12" t="str">
        <f t="shared" si="343"/>
        <v>increase</v>
      </c>
      <c r="AW1039" s="12" t="str">
        <f t="shared" si="344"/>
        <v>increase or decrease</v>
      </c>
      <c r="AX1039" s="12" t="str">
        <f t="shared" si="345"/>
        <v>increase</v>
      </c>
      <c r="AY1039" s="103"/>
      <c r="AZ1039" s="103" t="str">
        <f t="shared" si="346"/>
        <v xml:space="preserve"> </v>
      </c>
      <c r="BA1039" s="103" t="str">
        <f t="shared" si="347"/>
        <v>increase</v>
      </c>
      <c r="BB1039" s="103" t="str">
        <f t="shared" si="348"/>
        <v xml:space="preserve"> </v>
      </c>
      <c r="BC1039" s="12" t="str">
        <f t="shared" si="349"/>
        <v>increase</v>
      </c>
      <c r="BD1039" s="12" t="str">
        <f t="shared" si="350"/>
        <v xml:space="preserve"> </v>
      </c>
      <c r="BE1039" s="12" t="str">
        <f t="shared" si="351"/>
        <v xml:space="preserve"> </v>
      </c>
      <c r="BH1039" s="110">
        <f t="shared" si="352"/>
        <v>0</v>
      </c>
      <c r="BI1039" s="110">
        <f t="shared" si="353"/>
        <v>0.16964285714285715</v>
      </c>
      <c r="BJ1039" s="110">
        <f t="shared" si="354"/>
        <v>0.16883116883116883</v>
      </c>
      <c r="BK1039" s="110">
        <f t="shared" si="355"/>
        <v>5.6497175141242938E-3</v>
      </c>
      <c r="BL1039" s="110">
        <f t="shared" si="356"/>
        <v>0.11203319502074689</v>
      </c>
      <c r="BM1039" s="110">
        <f t="shared" si="357"/>
        <v>0.11244979919678715</v>
      </c>
      <c r="BN1039" s="103"/>
      <c r="BO1039" s="130">
        <f t="shared" si="358"/>
        <v>0.16964285714285715</v>
      </c>
      <c r="BP1039" s="130" cm="1">
        <f t="array" ref="BP1039">MIN(IF(BH1039:BM1039&lt;0, BH1039:BM1039))</f>
        <v>0</v>
      </c>
      <c r="BQ1039" s="12">
        <f t="shared" si="359"/>
        <v>0</v>
      </c>
      <c r="BR1039" s="12">
        <f t="shared" si="360"/>
        <v>0</v>
      </c>
      <c r="BS1039" s="12">
        <f t="shared" si="361"/>
        <v>0</v>
      </c>
      <c r="BT1039" s="12"/>
      <c r="CA1039" s="108"/>
    </row>
    <row r="1040" spans="1:79" x14ac:dyDescent="0.35">
      <c r="A1040" s="18" t="s">
        <v>491</v>
      </c>
      <c r="B1040" s="3" t="s">
        <v>44</v>
      </c>
      <c r="C1040" s="12">
        <v>13822</v>
      </c>
      <c r="D1040" s="12" t="s">
        <v>471</v>
      </c>
      <c r="E1040" s="12">
        <v>224084</v>
      </c>
      <c r="F1040" s="12" t="s">
        <v>472</v>
      </c>
      <c r="G1040" s="12">
        <v>224086</v>
      </c>
      <c r="H1040" s="12">
        <v>1</v>
      </c>
      <c r="I1040" s="7" t="str">
        <f t="shared" si="362"/>
        <v>Matches old PSSE info</v>
      </c>
      <c r="L1040" s="12">
        <v>188</v>
      </c>
      <c r="M1040" s="12">
        <v>235</v>
      </c>
      <c r="N1040" s="12">
        <v>243</v>
      </c>
      <c r="O1040" s="12">
        <v>198</v>
      </c>
      <c r="P1040" s="12">
        <v>241</v>
      </c>
      <c r="Q1040" s="12">
        <v>249</v>
      </c>
      <c r="R1040" s="1"/>
      <c r="S1040" s="12">
        <v>188</v>
      </c>
      <c r="T1040" s="96">
        <v>271</v>
      </c>
      <c r="U1040" s="96">
        <v>294</v>
      </c>
      <c r="V1040" s="5">
        <v>196</v>
      </c>
      <c r="W1040" s="96">
        <v>286</v>
      </c>
      <c r="X1040" s="98">
        <v>300</v>
      </c>
      <c r="Y1040" s="56">
        <f t="shared" si="363"/>
        <v>0</v>
      </c>
      <c r="Z1040" s="7">
        <f t="shared" si="364"/>
        <v>36</v>
      </c>
      <c r="AA1040" s="7">
        <f t="shared" si="365"/>
        <v>51</v>
      </c>
      <c r="AB1040" s="7">
        <f t="shared" si="366"/>
        <v>-2</v>
      </c>
      <c r="AC1040" s="7">
        <f t="shared" si="367"/>
        <v>45</v>
      </c>
      <c r="AD1040" s="7">
        <f t="shared" si="368"/>
        <v>51</v>
      </c>
      <c r="AM1040" s="12" t="str">
        <f t="shared" si="334"/>
        <v>no change</v>
      </c>
      <c r="AN1040" s="12" t="str">
        <f t="shared" si="335"/>
        <v>blank</v>
      </c>
      <c r="AO1040" s="12" t="str">
        <f t="shared" si="336"/>
        <v>increase or decrease</v>
      </c>
      <c r="AP1040" s="12" t="str">
        <f t="shared" si="337"/>
        <v>increase</v>
      </c>
      <c r="AQ1040" s="12" t="str">
        <f t="shared" si="338"/>
        <v>increase or decrease</v>
      </c>
      <c r="AR1040" s="12" t="str">
        <f t="shared" si="339"/>
        <v>increase</v>
      </c>
      <c r="AS1040" s="12" t="str">
        <f t="shared" si="340"/>
        <v>increase or decrease</v>
      </c>
      <c r="AT1040" s="12" t="str">
        <f t="shared" si="341"/>
        <v>decrease</v>
      </c>
      <c r="AU1040" s="12" t="str">
        <f t="shared" si="342"/>
        <v>increase or decrease</v>
      </c>
      <c r="AV1040" s="12" t="str">
        <f t="shared" si="343"/>
        <v>increase</v>
      </c>
      <c r="AW1040" s="12" t="str">
        <f t="shared" si="344"/>
        <v>increase or decrease</v>
      </c>
      <c r="AX1040" s="12" t="str">
        <f t="shared" si="345"/>
        <v>increase</v>
      </c>
      <c r="AY1040" s="103"/>
      <c r="AZ1040" s="103" t="str">
        <f t="shared" si="346"/>
        <v xml:space="preserve"> </v>
      </c>
      <c r="BA1040" s="103" t="str">
        <f t="shared" si="347"/>
        <v>increase</v>
      </c>
      <c r="BB1040" s="103" t="str">
        <f t="shared" si="348"/>
        <v>decrease</v>
      </c>
      <c r="BC1040" s="12" t="str">
        <f t="shared" si="349"/>
        <v xml:space="preserve"> </v>
      </c>
      <c r="BD1040" s="12" t="str">
        <f t="shared" si="350"/>
        <v xml:space="preserve"> </v>
      </c>
      <c r="BE1040" s="12" t="str">
        <f t="shared" si="351"/>
        <v>both</v>
      </c>
      <c r="BH1040" s="110">
        <f t="shared" si="352"/>
        <v>0</v>
      </c>
      <c r="BI1040" s="110">
        <f t="shared" si="353"/>
        <v>0.15319148936170213</v>
      </c>
      <c r="BJ1040" s="110">
        <f t="shared" si="354"/>
        <v>0.20987654320987653</v>
      </c>
      <c r="BK1040" s="110">
        <f t="shared" si="355"/>
        <v>-1.0101010101010102E-2</v>
      </c>
      <c r="BL1040" s="110">
        <f t="shared" si="356"/>
        <v>0.18672199170124482</v>
      </c>
      <c r="BM1040" s="110">
        <f t="shared" si="357"/>
        <v>0.20481927710843373</v>
      </c>
      <c r="BN1040" s="103"/>
      <c r="BO1040" s="130">
        <f t="shared" si="358"/>
        <v>0.20987654320987653</v>
      </c>
      <c r="BP1040" s="130" cm="1">
        <f t="array" ref="BP1040">MIN(IF(BH1040:BM1040&lt;0, BH1040:BM1040))</f>
        <v>-1.0101010101010102E-2</v>
      </c>
      <c r="BQ1040" s="12">
        <f t="shared" si="359"/>
        <v>0</v>
      </c>
      <c r="BR1040" s="12">
        <f t="shared" si="360"/>
        <v>0</v>
      </c>
      <c r="BS1040" s="12">
        <f t="shared" si="361"/>
        <v>1</v>
      </c>
      <c r="BT1040" s="12"/>
      <c r="CA1040" s="108"/>
    </row>
    <row r="1041" spans="1:79" x14ac:dyDescent="0.35">
      <c r="A1041" s="18" t="s">
        <v>491</v>
      </c>
      <c r="B1041" s="3" t="s">
        <v>44</v>
      </c>
      <c r="C1041" s="12">
        <v>13825</v>
      </c>
      <c r="D1041" s="12" t="s">
        <v>473</v>
      </c>
      <c r="E1041" s="12">
        <v>224059</v>
      </c>
      <c r="F1041" s="12" t="s">
        <v>471</v>
      </c>
      <c r="G1041" s="12">
        <v>224084</v>
      </c>
      <c r="H1041" s="12">
        <v>1</v>
      </c>
      <c r="I1041" s="7" t="str">
        <f t="shared" si="362"/>
        <v>Matches old PSSE info</v>
      </c>
      <c r="L1041" s="12">
        <v>170</v>
      </c>
      <c r="M1041" s="12">
        <v>224</v>
      </c>
      <c r="N1041" s="12">
        <v>231</v>
      </c>
      <c r="O1041" s="12">
        <v>177</v>
      </c>
      <c r="P1041" s="12">
        <v>241</v>
      </c>
      <c r="Q1041" s="12">
        <v>249</v>
      </c>
      <c r="R1041" s="1"/>
      <c r="S1041" s="12">
        <v>170</v>
      </c>
      <c r="T1041" s="96">
        <v>262</v>
      </c>
      <c r="U1041" s="96">
        <v>270</v>
      </c>
      <c r="V1041" s="96">
        <v>178</v>
      </c>
      <c r="W1041" s="96">
        <v>268</v>
      </c>
      <c r="X1041" s="98">
        <v>277</v>
      </c>
      <c r="Y1041" s="56">
        <f t="shared" si="363"/>
        <v>0</v>
      </c>
      <c r="Z1041" s="7">
        <f t="shared" si="364"/>
        <v>38</v>
      </c>
      <c r="AA1041" s="7">
        <f t="shared" si="365"/>
        <v>39</v>
      </c>
      <c r="AB1041" s="7">
        <f t="shared" si="366"/>
        <v>1</v>
      </c>
      <c r="AC1041" s="7">
        <f t="shared" si="367"/>
        <v>27</v>
      </c>
      <c r="AD1041" s="7">
        <f t="shared" si="368"/>
        <v>28</v>
      </c>
      <c r="AM1041" s="12" t="str">
        <f t="shared" si="334"/>
        <v>no change</v>
      </c>
      <c r="AN1041" s="12" t="str">
        <f t="shared" si="335"/>
        <v>blank</v>
      </c>
      <c r="AO1041" s="12" t="str">
        <f t="shared" si="336"/>
        <v>increase or decrease</v>
      </c>
      <c r="AP1041" s="12" t="str">
        <f t="shared" si="337"/>
        <v>increase</v>
      </c>
      <c r="AQ1041" s="12" t="str">
        <f t="shared" si="338"/>
        <v>increase or decrease</v>
      </c>
      <c r="AR1041" s="12" t="str">
        <f t="shared" si="339"/>
        <v>increase</v>
      </c>
      <c r="AS1041" s="12" t="str">
        <f t="shared" si="340"/>
        <v>increase or decrease</v>
      </c>
      <c r="AT1041" s="12" t="str">
        <f t="shared" si="341"/>
        <v>increase</v>
      </c>
      <c r="AU1041" s="12" t="str">
        <f t="shared" si="342"/>
        <v>increase or decrease</v>
      </c>
      <c r="AV1041" s="12" t="str">
        <f t="shared" si="343"/>
        <v>increase</v>
      </c>
      <c r="AW1041" s="12" t="str">
        <f t="shared" si="344"/>
        <v>increase or decrease</v>
      </c>
      <c r="AX1041" s="12" t="str">
        <f t="shared" si="345"/>
        <v>increase</v>
      </c>
      <c r="AY1041" s="103"/>
      <c r="AZ1041" s="103" t="str">
        <f t="shared" si="346"/>
        <v xml:space="preserve"> </v>
      </c>
      <c r="BA1041" s="103" t="str">
        <f t="shared" si="347"/>
        <v>increase</v>
      </c>
      <c r="BB1041" s="103" t="str">
        <f t="shared" si="348"/>
        <v xml:space="preserve"> </v>
      </c>
      <c r="BC1041" s="12" t="str">
        <f t="shared" si="349"/>
        <v>increase</v>
      </c>
      <c r="BD1041" s="12" t="str">
        <f t="shared" si="350"/>
        <v xml:space="preserve"> </v>
      </c>
      <c r="BE1041" s="12" t="str">
        <f t="shared" si="351"/>
        <v xml:space="preserve"> </v>
      </c>
      <c r="BH1041" s="110">
        <f t="shared" si="352"/>
        <v>0</v>
      </c>
      <c r="BI1041" s="110">
        <f t="shared" si="353"/>
        <v>0.16964285714285715</v>
      </c>
      <c r="BJ1041" s="110">
        <f t="shared" si="354"/>
        <v>0.16883116883116883</v>
      </c>
      <c r="BK1041" s="110">
        <f t="shared" si="355"/>
        <v>5.6497175141242938E-3</v>
      </c>
      <c r="BL1041" s="110">
        <f t="shared" si="356"/>
        <v>0.11203319502074689</v>
      </c>
      <c r="BM1041" s="110">
        <f t="shared" si="357"/>
        <v>0.11244979919678715</v>
      </c>
      <c r="BN1041" s="103"/>
      <c r="BO1041" s="130">
        <f t="shared" si="358"/>
        <v>0.16964285714285715</v>
      </c>
      <c r="BP1041" s="130" cm="1">
        <f t="array" ref="BP1041">MIN(IF(BH1041:BM1041&lt;0, BH1041:BM1041))</f>
        <v>0</v>
      </c>
      <c r="BQ1041" s="12">
        <f t="shared" si="359"/>
        <v>0</v>
      </c>
      <c r="BR1041" s="12">
        <f t="shared" si="360"/>
        <v>0</v>
      </c>
      <c r="BS1041" s="12">
        <f t="shared" si="361"/>
        <v>0</v>
      </c>
      <c r="BT1041" s="12"/>
      <c r="CA1041" s="108"/>
    </row>
    <row r="1042" spans="1:79" x14ac:dyDescent="0.35">
      <c r="A1042" s="18" t="s">
        <v>491</v>
      </c>
      <c r="B1042" s="3" t="s">
        <v>44</v>
      </c>
      <c r="C1042" s="12">
        <v>13826</v>
      </c>
      <c r="D1042" s="12" t="s">
        <v>473</v>
      </c>
      <c r="E1042" s="12">
        <v>224059</v>
      </c>
      <c r="F1042" s="12" t="s">
        <v>472</v>
      </c>
      <c r="G1042" s="12">
        <v>224086</v>
      </c>
      <c r="H1042" s="12">
        <v>1</v>
      </c>
      <c r="I1042" s="7" t="str">
        <f t="shared" si="362"/>
        <v>Matches old PSSE info</v>
      </c>
      <c r="L1042" s="12">
        <v>170</v>
      </c>
      <c r="M1042" s="12">
        <v>224</v>
      </c>
      <c r="N1042" s="12">
        <v>231</v>
      </c>
      <c r="O1042" s="12">
        <v>177</v>
      </c>
      <c r="P1042" s="12">
        <v>241</v>
      </c>
      <c r="Q1042" s="12">
        <v>249</v>
      </c>
      <c r="R1042" s="1"/>
      <c r="S1042" s="12">
        <v>170</v>
      </c>
      <c r="T1042" s="96">
        <v>262</v>
      </c>
      <c r="U1042" s="96">
        <v>270</v>
      </c>
      <c r="V1042" s="96">
        <v>178</v>
      </c>
      <c r="W1042" s="96">
        <v>268</v>
      </c>
      <c r="X1042" s="98">
        <v>277</v>
      </c>
      <c r="Y1042" s="56">
        <f t="shared" si="363"/>
        <v>0</v>
      </c>
      <c r="Z1042" s="7">
        <f t="shared" si="364"/>
        <v>38</v>
      </c>
      <c r="AA1042" s="7">
        <f t="shared" si="365"/>
        <v>39</v>
      </c>
      <c r="AB1042" s="7">
        <f t="shared" si="366"/>
        <v>1</v>
      </c>
      <c r="AC1042" s="7">
        <f t="shared" si="367"/>
        <v>27</v>
      </c>
      <c r="AD1042" s="7">
        <f t="shared" si="368"/>
        <v>28</v>
      </c>
      <c r="AM1042" s="12" t="str">
        <f t="shared" si="334"/>
        <v>no change</v>
      </c>
      <c r="AN1042" s="12" t="str">
        <f t="shared" si="335"/>
        <v>blank</v>
      </c>
      <c r="AO1042" s="12" t="str">
        <f t="shared" si="336"/>
        <v>increase or decrease</v>
      </c>
      <c r="AP1042" s="12" t="str">
        <f t="shared" si="337"/>
        <v>increase</v>
      </c>
      <c r="AQ1042" s="12" t="str">
        <f t="shared" si="338"/>
        <v>increase or decrease</v>
      </c>
      <c r="AR1042" s="12" t="str">
        <f t="shared" si="339"/>
        <v>increase</v>
      </c>
      <c r="AS1042" s="12" t="str">
        <f t="shared" si="340"/>
        <v>increase or decrease</v>
      </c>
      <c r="AT1042" s="12" t="str">
        <f t="shared" si="341"/>
        <v>increase</v>
      </c>
      <c r="AU1042" s="12" t="str">
        <f t="shared" si="342"/>
        <v>increase or decrease</v>
      </c>
      <c r="AV1042" s="12" t="str">
        <f t="shared" si="343"/>
        <v>increase</v>
      </c>
      <c r="AW1042" s="12" t="str">
        <f t="shared" si="344"/>
        <v>increase or decrease</v>
      </c>
      <c r="AX1042" s="12" t="str">
        <f t="shared" si="345"/>
        <v>increase</v>
      </c>
      <c r="AY1042" s="103"/>
      <c r="AZ1042" s="103" t="str">
        <f t="shared" si="346"/>
        <v xml:space="preserve"> </v>
      </c>
      <c r="BA1042" s="103" t="str">
        <f t="shared" si="347"/>
        <v>increase</v>
      </c>
      <c r="BB1042" s="103" t="str">
        <f t="shared" si="348"/>
        <v xml:space="preserve"> </v>
      </c>
      <c r="BC1042" s="12" t="str">
        <f t="shared" si="349"/>
        <v>increase</v>
      </c>
      <c r="BD1042" s="12" t="str">
        <f t="shared" si="350"/>
        <v xml:space="preserve"> </v>
      </c>
      <c r="BE1042" s="12" t="str">
        <f t="shared" si="351"/>
        <v xml:space="preserve"> </v>
      </c>
      <c r="BH1042" s="110">
        <f t="shared" si="352"/>
        <v>0</v>
      </c>
      <c r="BI1042" s="110">
        <f t="shared" si="353"/>
        <v>0.16964285714285715</v>
      </c>
      <c r="BJ1042" s="110">
        <f t="shared" si="354"/>
        <v>0.16883116883116883</v>
      </c>
      <c r="BK1042" s="110">
        <f t="shared" si="355"/>
        <v>5.6497175141242938E-3</v>
      </c>
      <c r="BL1042" s="110">
        <f t="shared" si="356"/>
        <v>0.11203319502074689</v>
      </c>
      <c r="BM1042" s="110">
        <f t="shared" si="357"/>
        <v>0.11244979919678715</v>
      </c>
      <c r="BN1042" s="103"/>
      <c r="BO1042" s="130">
        <f t="shared" si="358"/>
        <v>0.16964285714285715</v>
      </c>
      <c r="BP1042" s="130" cm="1">
        <f t="array" ref="BP1042">MIN(IF(BH1042:BM1042&lt;0, BH1042:BM1042))</f>
        <v>0</v>
      </c>
      <c r="BQ1042" s="12">
        <f t="shared" si="359"/>
        <v>0</v>
      </c>
      <c r="BR1042" s="12">
        <f t="shared" si="360"/>
        <v>0</v>
      </c>
      <c r="BS1042" s="12">
        <f t="shared" si="361"/>
        <v>0</v>
      </c>
      <c r="BT1042" s="12"/>
      <c r="CA1042" s="108"/>
    </row>
    <row r="1043" spans="1:79" x14ac:dyDescent="0.35">
      <c r="A1043" s="18" t="s">
        <v>491</v>
      </c>
      <c r="B1043" s="3" t="s">
        <v>44</v>
      </c>
      <c r="C1043" s="12">
        <v>13831</v>
      </c>
      <c r="D1043" s="12" t="s">
        <v>474</v>
      </c>
      <c r="E1043" s="12">
        <v>224089</v>
      </c>
      <c r="F1043" s="12" t="s">
        <v>472</v>
      </c>
      <c r="G1043" s="12">
        <v>224092</v>
      </c>
      <c r="H1043" s="12">
        <v>1</v>
      </c>
      <c r="I1043" s="7" t="str">
        <f t="shared" si="362"/>
        <v>Matches old PSSE info</v>
      </c>
      <c r="L1043" s="12">
        <v>188</v>
      </c>
      <c r="M1043" s="12">
        <v>235</v>
      </c>
      <c r="N1043" s="12">
        <v>243</v>
      </c>
      <c r="O1043" s="12">
        <v>198</v>
      </c>
      <c r="P1043" s="12">
        <v>241</v>
      </c>
      <c r="Q1043" s="12">
        <v>249</v>
      </c>
      <c r="R1043" s="1"/>
      <c r="S1043" s="12">
        <v>188</v>
      </c>
      <c r="T1043" s="5">
        <v>233</v>
      </c>
      <c r="U1043" s="5">
        <v>240</v>
      </c>
      <c r="V1043" s="5">
        <v>196</v>
      </c>
      <c r="W1043" s="5">
        <v>233</v>
      </c>
      <c r="X1043" s="52">
        <v>240</v>
      </c>
      <c r="Y1043" s="56">
        <f t="shared" si="363"/>
        <v>0</v>
      </c>
      <c r="Z1043" s="7">
        <f t="shared" si="364"/>
        <v>-2</v>
      </c>
      <c r="AA1043" s="7">
        <f t="shared" si="365"/>
        <v>-3</v>
      </c>
      <c r="AB1043" s="7">
        <f t="shared" si="366"/>
        <v>-2</v>
      </c>
      <c r="AC1043" s="7">
        <f t="shared" si="367"/>
        <v>-8</v>
      </c>
      <c r="AD1043" s="7">
        <f t="shared" si="368"/>
        <v>-9</v>
      </c>
      <c r="AM1043" s="12" t="str">
        <f t="shared" si="334"/>
        <v>no change</v>
      </c>
      <c r="AN1043" s="12" t="str">
        <f t="shared" si="335"/>
        <v>blank</v>
      </c>
      <c r="AO1043" s="12" t="str">
        <f t="shared" si="336"/>
        <v>increase or decrease</v>
      </c>
      <c r="AP1043" s="12" t="str">
        <f t="shared" si="337"/>
        <v>decrease</v>
      </c>
      <c r="AQ1043" s="12" t="str">
        <f t="shared" si="338"/>
        <v>increase or decrease</v>
      </c>
      <c r="AR1043" s="12" t="str">
        <f t="shared" si="339"/>
        <v>decrease</v>
      </c>
      <c r="AS1043" s="12" t="str">
        <f t="shared" si="340"/>
        <v>increase or decrease</v>
      </c>
      <c r="AT1043" s="12" t="str">
        <f t="shared" si="341"/>
        <v>decrease</v>
      </c>
      <c r="AU1043" s="12" t="str">
        <f t="shared" si="342"/>
        <v>increase or decrease</v>
      </c>
      <c r="AV1043" s="12" t="str">
        <f t="shared" si="343"/>
        <v>decrease</v>
      </c>
      <c r="AW1043" s="12" t="str">
        <f t="shared" si="344"/>
        <v>increase or decrease</v>
      </c>
      <c r="AX1043" s="12" t="str">
        <f t="shared" si="345"/>
        <v>decrease</v>
      </c>
      <c r="AY1043" s="103"/>
      <c r="AZ1043" s="103" t="str">
        <f t="shared" si="346"/>
        <v xml:space="preserve"> </v>
      </c>
      <c r="BA1043" s="103" t="str">
        <f t="shared" si="347"/>
        <v xml:space="preserve"> </v>
      </c>
      <c r="BB1043" s="103" t="str">
        <f t="shared" si="348"/>
        <v>decrease</v>
      </c>
      <c r="BC1043" s="12" t="str">
        <f t="shared" si="349"/>
        <v xml:space="preserve"> </v>
      </c>
      <c r="BD1043" s="12" t="str">
        <f t="shared" si="350"/>
        <v>decrease</v>
      </c>
      <c r="BE1043" s="12" t="str">
        <f t="shared" si="351"/>
        <v xml:space="preserve"> </v>
      </c>
      <c r="BH1043" s="110">
        <f t="shared" si="352"/>
        <v>0</v>
      </c>
      <c r="BI1043" s="110">
        <f t="shared" si="353"/>
        <v>-8.5106382978723406E-3</v>
      </c>
      <c r="BJ1043" s="110">
        <f t="shared" si="354"/>
        <v>-1.2345679012345678E-2</v>
      </c>
      <c r="BK1043" s="110">
        <f t="shared" si="355"/>
        <v>-1.0101010101010102E-2</v>
      </c>
      <c r="BL1043" s="110">
        <f t="shared" si="356"/>
        <v>-3.3195020746887967E-2</v>
      </c>
      <c r="BM1043" s="110">
        <f t="shared" si="357"/>
        <v>-3.614457831325301E-2</v>
      </c>
      <c r="BN1043" s="103"/>
      <c r="BO1043" s="130">
        <f t="shared" si="358"/>
        <v>-3.614457831325301E-2</v>
      </c>
      <c r="BP1043" s="130" cm="1">
        <f t="array" ref="BP1043">MIN(IF(BH1043:BM1043&lt;0, BH1043:BM1043))</f>
        <v>-3.614457831325301E-2</v>
      </c>
      <c r="BQ1043" s="12">
        <f t="shared" si="359"/>
        <v>0</v>
      </c>
      <c r="BR1043" s="12">
        <f t="shared" si="360"/>
        <v>0</v>
      </c>
      <c r="BS1043" s="12">
        <f t="shared" si="361"/>
        <v>1</v>
      </c>
      <c r="BT1043" s="12"/>
      <c r="CA1043" s="108"/>
    </row>
    <row r="1044" spans="1:79" x14ac:dyDescent="0.35">
      <c r="A1044" s="18" t="s">
        <v>491</v>
      </c>
      <c r="B1044" s="3" t="s">
        <v>44</v>
      </c>
      <c r="C1044" s="12">
        <v>13832</v>
      </c>
      <c r="D1044" s="12" t="s">
        <v>475</v>
      </c>
      <c r="E1044" s="12">
        <v>224088</v>
      </c>
      <c r="F1044" s="12" t="s">
        <v>472</v>
      </c>
      <c r="G1044" s="12">
        <v>224090</v>
      </c>
      <c r="H1044" s="12">
        <v>1</v>
      </c>
      <c r="I1044" s="104" t="str">
        <f t="shared" si="362"/>
        <v>Does not match old PSSE info</v>
      </c>
      <c r="L1044" s="12">
        <v>188</v>
      </c>
      <c r="M1044" s="12">
        <v>235</v>
      </c>
      <c r="N1044" s="12">
        <v>243</v>
      </c>
      <c r="O1044" s="12">
        <v>198</v>
      </c>
      <c r="P1044" s="12">
        <v>241</v>
      </c>
      <c r="Q1044" s="12">
        <v>249</v>
      </c>
      <c r="R1044" s="1"/>
      <c r="S1044" s="12">
        <v>188</v>
      </c>
      <c r="T1044" s="96">
        <v>279</v>
      </c>
      <c r="U1044" s="96">
        <v>288</v>
      </c>
      <c r="V1044" s="5">
        <v>196</v>
      </c>
      <c r="W1044" s="96">
        <v>279</v>
      </c>
      <c r="X1044" s="98">
        <v>288</v>
      </c>
      <c r="Y1044" s="56">
        <f t="shared" si="363"/>
        <v>0</v>
      </c>
      <c r="Z1044" s="7">
        <f t="shared" si="364"/>
        <v>44</v>
      </c>
      <c r="AA1044" s="7">
        <f t="shared" si="365"/>
        <v>45</v>
      </c>
      <c r="AB1044" s="7">
        <f t="shared" si="366"/>
        <v>-2</v>
      </c>
      <c r="AC1044" s="7">
        <f t="shared" si="367"/>
        <v>38</v>
      </c>
      <c r="AD1044" s="7">
        <f t="shared" si="368"/>
        <v>39</v>
      </c>
      <c r="AM1044" s="12" t="str">
        <f t="shared" si="334"/>
        <v>no change</v>
      </c>
      <c r="AN1044" s="12" t="str">
        <f t="shared" si="335"/>
        <v>blank</v>
      </c>
      <c r="AO1044" s="12" t="str">
        <f t="shared" si="336"/>
        <v>increase or decrease</v>
      </c>
      <c r="AP1044" s="12" t="str">
        <f t="shared" si="337"/>
        <v>increase</v>
      </c>
      <c r="AQ1044" s="12" t="str">
        <f t="shared" si="338"/>
        <v>increase or decrease</v>
      </c>
      <c r="AR1044" s="12" t="str">
        <f t="shared" si="339"/>
        <v>increase</v>
      </c>
      <c r="AS1044" s="12" t="str">
        <f t="shared" si="340"/>
        <v>increase or decrease</v>
      </c>
      <c r="AT1044" s="12" t="str">
        <f t="shared" si="341"/>
        <v>decrease</v>
      </c>
      <c r="AU1044" s="12" t="str">
        <f t="shared" si="342"/>
        <v>increase or decrease</v>
      </c>
      <c r="AV1044" s="12" t="str">
        <f t="shared" si="343"/>
        <v>increase</v>
      </c>
      <c r="AW1044" s="12" t="str">
        <f t="shared" si="344"/>
        <v>increase or decrease</v>
      </c>
      <c r="AX1044" s="12" t="str">
        <f t="shared" si="345"/>
        <v>increase</v>
      </c>
      <c r="AY1044" s="103"/>
      <c r="AZ1044" s="103" t="str">
        <f t="shared" si="346"/>
        <v xml:space="preserve"> </v>
      </c>
      <c r="BA1044" s="103" t="str">
        <f t="shared" si="347"/>
        <v>increase</v>
      </c>
      <c r="BB1044" s="103" t="str">
        <f t="shared" si="348"/>
        <v>decrease</v>
      </c>
      <c r="BC1044" s="12" t="str">
        <f t="shared" si="349"/>
        <v xml:space="preserve"> </v>
      </c>
      <c r="BD1044" s="12" t="str">
        <f t="shared" si="350"/>
        <v xml:space="preserve"> </v>
      </c>
      <c r="BE1044" s="12" t="str">
        <f t="shared" si="351"/>
        <v>both</v>
      </c>
      <c r="BH1044" s="110">
        <f t="shared" si="352"/>
        <v>0</v>
      </c>
      <c r="BI1044" s="110">
        <f t="shared" si="353"/>
        <v>0.18723404255319148</v>
      </c>
      <c r="BJ1044" s="110">
        <f t="shared" si="354"/>
        <v>0.18518518518518517</v>
      </c>
      <c r="BK1044" s="110">
        <f t="shared" si="355"/>
        <v>-1.0101010101010102E-2</v>
      </c>
      <c r="BL1044" s="110">
        <f t="shared" si="356"/>
        <v>0.15767634854771784</v>
      </c>
      <c r="BM1044" s="110">
        <f t="shared" si="357"/>
        <v>0.15662650602409639</v>
      </c>
      <c r="BN1044" s="103"/>
      <c r="BO1044" s="130">
        <f t="shared" si="358"/>
        <v>0.18723404255319148</v>
      </c>
      <c r="BP1044" s="130" cm="1">
        <f t="array" ref="BP1044">MIN(IF(BH1044:BM1044&lt;0, BH1044:BM1044))</f>
        <v>-1.0101010101010102E-2</v>
      </c>
      <c r="BQ1044" s="12">
        <f t="shared" si="359"/>
        <v>0</v>
      </c>
      <c r="BR1044" s="12">
        <f t="shared" si="360"/>
        <v>0</v>
      </c>
      <c r="BS1044" s="12">
        <f t="shared" si="361"/>
        <v>1</v>
      </c>
      <c r="BT1044" s="12"/>
      <c r="CA1044" s="108"/>
    </row>
    <row r="1045" spans="1:79" x14ac:dyDescent="0.35">
      <c r="B1045" s="3" t="s">
        <v>44</v>
      </c>
      <c r="C1045" s="12">
        <v>13833</v>
      </c>
      <c r="D1045" s="12" t="s">
        <v>83</v>
      </c>
      <c r="E1045" s="12">
        <v>224090</v>
      </c>
      <c r="F1045" s="12" t="s">
        <v>85</v>
      </c>
      <c r="G1045" s="12">
        <v>224092</v>
      </c>
      <c r="H1045" s="12">
        <v>1</v>
      </c>
      <c r="I1045" s="7" t="str">
        <f t="shared" si="362"/>
        <v>Matches old PSSE info</v>
      </c>
      <c r="L1045" s="12">
        <v>188</v>
      </c>
      <c r="M1045" s="12">
        <v>225</v>
      </c>
      <c r="N1045" s="12">
        <v>232</v>
      </c>
      <c r="O1045" s="12">
        <v>196</v>
      </c>
      <c r="P1045" s="12">
        <v>231</v>
      </c>
      <c r="Q1045" s="12">
        <v>238</v>
      </c>
      <c r="R1045" s="1"/>
      <c r="S1045" s="12">
        <v>188</v>
      </c>
      <c r="T1045" s="96">
        <v>279</v>
      </c>
      <c r="U1045" s="96">
        <v>288</v>
      </c>
      <c r="V1045" s="12">
        <v>196</v>
      </c>
      <c r="W1045" s="96">
        <v>279</v>
      </c>
      <c r="X1045" s="98">
        <v>288</v>
      </c>
      <c r="Y1045" s="56">
        <f t="shared" si="363"/>
        <v>0</v>
      </c>
      <c r="Z1045" s="7">
        <f t="shared" si="364"/>
        <v>54</v>
      </c>
      <c r="AA1045" s="7">
        <f t="shared" si="365"/>
        <v>56</v>
      </c>
      <c r="AB1045" s="7">
        <f t="shared" si="366"/>
        <v>0</v>
      </c>
      <c r="AC1045" s="7">
        <f t="shared" si="367"/>
        <v>48</v>
      </c>
      <c r="AD1045" s="7">
        <f t="shared" si="368"/>
        <v>50</v>
      </c>
      <c r="AM1045" s="12" t="str">
        <f t="shared" si="334"/>
        <v>no change</v>
      </c>
      <c r="AN1045" s="12" t="str">
        <f t="shared" si="335"/>
        <v>blank</v>
      </c>
      <c r="AO1045" s="12" t="str">
        <f t="shared" si="336"/>
        <v>increase or decrease</v>
      </c>
      <c r="AP1045" s="12" t="str">
        <f t="shared" si="337"/>
        <v>increase</v>
      </c>
      <c r="AQ1045" s="12" t="str">
        <f t="shared" si="338"/>
        <v>increase or decrease</v>
      </c>
      <c r="AR1045" s="12" t="str">
        <f t="shared" si="339"/>
        <v>increase</v>
      </c>
      <c r="AS1045" s="12" t="str">
        <f t="shared" si="340"/>
        <v>no change</v>
      </c>
      <c r="AT1045" s="12" t="str">
        <f t="shared" si="341"/>
        <v>blank</v>
      </c>
      <c r="AU1045" s="12" t="str">
        <f t="shared" si="342"/>
        <v>increase or decrease</v>
      </c>
      <c r="AV1045" s="12" t="str">
        <f t="shared" si="343"/>
        <v>increase</v>
      </c>
      <c r="AW1045" s="12" t="str">
        <f t="shared" si="344"/>
        <v>increase or decrease</v>
      </c>
      <c r="AX1045" s="12" t="str">
        <f t="shared" si="345"/>
        <v>increase</v>
      </c>
      <c r="AY1045" s="103"/>
      <c r="AZ1045" s="103" t="str">
        <f t="shared" si="346"/>
        <v xml:space="preserve"> </v>
      </c>
      <c r="BA1045" s="103" t="str">
        <f t="shared" si="347"/>
        <v>increase</v>
      </c>
      <c r="BB1045" s="103" t="str">
        <f t="shared" si="348"/>
        <v xml:space="preserve"> </v>
      </c>
      <c r="BC1045" s="12" t="str">
        <f t="shared" si="349"/>
        <v>increase</v>
      </c>
      <c r="BD1045" s="12" t="str">
        <f t="shared" si="350"/>
        <v xml:space="preserve"> </v>
      </c>
      <c r="BE1045" s="12" t="str">
        <f t="shared" si="351"/>
        <v xml:space="preserve"> </v>
      </c>
      <c r="BH1045" s="110">
        <f t="shared" si="352"/>
        <v>0</v>
      </c>
      <c r="BI1045" s="110">
        <f t="shared" si="353"/>
        <v>0.24</v>
      </c>
      <c r="BJ1045" s="110">
        <f t="shared" si="354"/>
        <v>0.2413793103448276</v>
      </c>
      <c r="BK1045" s="110">
        <f t="shared" si="355"/>
        <v>0</v>
      </c>
      <c r="BL1045" s="110">
        <f t="shared" si="356"/>
        <v>0.20779220779220781</v>
      </c>
      <c r="BM1045" s="110">
        <f t="shared" si="357"/>
        <v>0.21008403361344538</v>
      </c>
      <c r="BN1045" s="103"/>
      <c r="BO1045" s="130">
        <f t="shared" si="358"/>
        <v>0.2413793103448276</v>
      </c>
      <c r="BP1045" s="130" cm="1">
        <f t="array" ref="BP1045">MIN(IF(BH1045:BM1045&lt;0, BH1045:BM1045))</f>
        <v>0</v>
      </c>
      <c r="BQ1045" s="12">
        <f t="shared" si="359"/>
        <v>0</v>
      </c>
      <c r="BR1045" s="12">
        <f t="shared" si="360"/>
        <v>0</v>
      </c>
      <c r="BS1045" s="12">
        <f t="shared" si="361"/>
        <v>0</v>
      </c>
      <c r="BT1045" s="12"/>
      <c r="CA1045" s="108"/>
    </row>
    <row r="1046" spans="1:79" x14ac:dyDescent="0.35">
      <c r="A1046" s="18" t="s">
        <v>491</v>
      </c>
      <c r="B1046" s="3" t="s">
        <v>44</v>
      </c>
      <c r="C1046" s="12">
        <v>13841</v>
      </c>
      <c r="D1046" s="12" t="s">
        <v>476</v>
      </c>
      <c r="E1046" s="12">
        <v>224014</v>
      </c>
      <c r="F1046" s="12" t="s">
        <v>474</v>
      </c>
      <c r="G1046" s="12">
        <v>224092</v>
      </c>
      <c r="H1046" s="12">
        <v>1</v>
      </c>
      <c r="I1046" s="104" t="str">
        <f t="shared" si="362"/>
        <v>Does not match old PSSE info</v>
      </c>
      <c r="L1046" s="12">
        <v>188</v>
      </c>
      <c r="M1046" s="12">
        <v>279</v>
      </c>
      <c r="N1046" s="12">
        <v>288</v>
      </c>
      <c r="O1046" s="12">
        <v>198</v>
      </c>
      <c r="P1046" s="12">
        <v>279</v>
      </c>
      <c r="Q1046" s="12">
        <v>288</v>
      </c>
      <c r="R1046" s="1"/>
      <c r="S1046" s="12">
        <v>188</v>
      </c>
      <c r="T1046" s="5">
        <v>271</v>
      </c>
      <c r="U1046" s="12">
        <v>288</v>
      </c>
      <c r="V1046" s="5">
        <v>196</v>
      </c>
      <c r="W1046" s="12">
        <v>279</v>
      </c>
      <c r="X1046" s="48">
        <v>288</v>
      </c>
      <c r="Y1046" s="56">
        <f t="shared" si="363"/>
        <v>0</v>
      </c>
      <c r="Z1046" s="7">
        <f t="shared" si="364"/>
        <v>-8</v>
      </c>
      <c r="AA1046" s="7">
        <f t="shared" si="365"/>
        <v>0</v>
      </c>
      <c r="AB1046" s="7">
        <f t="shared" si="366"/>
        <v>-2</v>
      </c>
      <c r="AC1046" s="7">
        <f t="shared" si="367"/>
        <v>0</v>
      </c>
      <c r="AD1046" s="7">
        <f t="shared" si="368"/>
        <v>0</v>
      </c>
      <c r="AM1046" s="12" t="str">
        <f t="shared" si="334"/>
        <v>no change</v>
      </c>
      <c r="AN1046" s="12" t="str">
        <f t="shared" si="335"/>
        <v>blank</v>
      </c>
      <c r="AO1046" s="12" t="str">
        <f t="shared" si="336"/>
        <v>increase or decrease</v>
      </c>
      <c r="AP1046" s="12" t="str">
        <f t="shared" si="337"/>
        <v>decrease</v>
      </c>
      <c r="AQ1046" s="12" t="str">
        <f t="shared" si="338"/>
        <v>no change</v>
      </c>
      <c r="AR1046" s="12" t="str">
        <f t="shared" si="339"/>
        <v>blank</v>
      </c>
      <c r="AS1046" s="12" t="str">
        <f t="shared" si="340"/>
        <v>increase or decrease</v>
      </c>
      <c r="AT1046" s="12" t="str">
        <f t="shared" si="341"/>
        <v>decrease</v>
      </c>
      <c r="AU1046" s="12" t="str">
        <f t="shared" si="342"/>
        <v>no change</v>
      </c>
      <c r="AV1046" s="12" t="str">
        <f t="shared" si="343"/>
        <v>blank</v>
      </c>
      <c r="AW1046" s="12" t="str">
        <f t="shared" si="344"/>
        <v>no change</v>
      </c>
      <c r="AX1046" s="12" t="str">
        <f t="shared" si="345"/>
        <v>blank</v>
      </c>
      <c r="AY1046" s="103"/>
      <c r="AZ1046" s="103" t="str">
        <f t="shared" si="346"/>
        <v xml:space="preserve"> </v>
      </c>
      <c r="BA1046" s="103" t="str">
        <f t="shared" si="347"/>
        <v xml:space="preserve"> </v>
      </c>
      <c r="BB1046" s="103" t="str">
        <f t="shared" si="348"/>
        <v>decrease</v>
      </c>
      <c r="BC1046" s="12" t="str">
        <f t="shared" si="349"/>
        <v xml:space="preserve"> </v>
      </c>
      <c r="BD1046" s="12" t="str">
        <f t="shared" si="350"/>
        <v>decrease</v>
      </c>
      <c r="BE1046" s="12" t="str">
        <f t="shared" si="351"/>
        <v xml:space="preserve"> </v>
      </c>
      <c r="BH1046" s="110">
        <f t="shared" si="352"/>
        <v>0</v>
      </c>
      <c r="BI1046" s="110">
        <f t="shared" si="353"/>
        <v>-2.8673835125448029E-2</v>
      </c>
      <c r="BJ1046" s="110">
        <f t="shared" si="354"/>
        <v>0</v>
      </c>
      <c r="BK1046" s="110">
        <f t="shared" si="355"/>
        <v>-1.0101010101010102E-2</v>
      </c>
      <c r="BL1046" s="110">
        <f t="shared" si="356"/>
        <v>0</v>
      </c>
      <c r="BM1046" s="110">
        <f t="shared" si="357"/>
        <v>0</v>
      </c>
      <c r="BN1046" s="103"/>
      <c r="BO1046" s="130">
        <f t="shared" si="358"/>
        <v>-2.8673835125448029E-2</v>
      </c>
      <c r="BP1046" s="130" cm="1">
        <f t="array" ref="BP1046">MIN(IF(BH1046:BM1046&lt;0, BH1046:BM1046))</f>
        <v>-2.8673835125448029E-2</v>
      </c>
      <c r="BQ1046" s="12">
        <f t="shared" si="359"/>
        <v>0</v>
      </c>
      <c r="BR1046" s="12">
        <f t="shared" si="360"/>
        <v>0</v>
      </c>
      <c r="BS1046" s="12">
        <f t="shared" si="361"/>
        <v>1</v>
      </c>
      <c r="BT1046" s="12"/>
      <c r="CA1046" s="108"/>
    </row>
    <row r="1047" spans="1:79" x14ac:dyDescent="0.35">
      <c r="A1047" s="18" t="s">
        <v>491</v>
      </c>
      <c r="B1047" s="3" t="s">
        <v>44</v>
      </c>
      <c r="C1047" s="12">
        <v>13842</v>
      </c>
      <c r="D1047" s="12" t="s">
        <v>476</v>
      </c>
      <c r="E1047" s="12">
        <v>224014</v>
      </c>
      <c r="F1047" s="12" t="s">
        <v>475</v>
      </c>
      <c r="G1047" s="12">
        <v>224090</v>
      </c>
      <c r="H1047" s="12">
        <v>1</v>
      </c>
      <c r="I1047" s="104" t="str">
        <f t="shared" si="362"/>
        <v>Does not match old PSSE info</v>
      </c>
      <c r="L1047" s="12">
        <v>188</v>
      </c>
      <c r="M1047" s="12">
        <v>235</v>
      </c>
      <c r="N1047" s="12">
        <v>243</v>
      </c>
      <c r="O1047" s="12">
        <v>198</v>
      </c>
      <c r="P1047" s="12">
        <v>241</v>
      </c>
      <c r="Q1047" s="12">
        <v>249</v>
      </c>
      <c r="R1047" s="1"/>
      <c r="S1047" s="12">
        <v>188</v>
      </c>
      <c r="T1047" s="96">
        <v>271</v>
      </c>
      <c r="U1047" s="96">
        <v>288</v>
      </c>
      <c r="V1047" s="5">
        <v>196</v>
      </c>
      <c r="W1047" s="96">
        <v>279</v>
      </c>
      <c r="X1047" s="98">
        <v>288</v>
      </c>
      <c r="Y1047" s="56">
        <f t="shared" si="363"/>
        <v>0</v>
      </c>
      <c r="Z1047" s="7">
        <f t="shared" si="364"/>
        <v>36</v>
      </c>
      <c r="AA1047" s="7">
        <f t="shared" si="365"/>
        <v>45</v>
      </c>
      <c r="AB1047" s="7">
        <f t="shared" si="366"/>
        <v>-2</v>
      </c>
      <c r="AC1047" s="7">
        <f t="shared" si="367"/>
        <v>38</v>
      </c>
      <c r="AD1047" s="7">
        <f t="shared" si="368"/>
        <v>39</v>
      </c>
      <c r="AM1047" s="12" t="str">
        <f t="shared" si="334"/>
        <v>no change</v>
      </c>
      <c r="AN1047" s="12" t="str">
        <f t="shared" si="335"/>
        <v>blank</v>
      </c>
      <c r="AO1047" s="12" t="str">
        <f t="shared" si="336"/>
        <v>increase or decrease</v>
      </c>
      <c r="AP1047" s="12" t="str">
        <f t="shared" si="337"/>
        <v>increase</v>
      </c>
      <c r="AQ1047" s="12" t="str">
        <f t="shared" si="338"/>
        <v>increase or decrease</v>
      </c>
      <c r="AR1047" s="12" t="str">
        <f t="shared" si="339"/>
        <v>increase</v>
      </c>
      <c r="AS1047" s="12" t="str">
        <f t="shared" si="340"/>
        <v>increase or decrease</v>
      </c>
      <c r="AT1047" s="12" t="str">
        <f t="shared" si="341"/>
        <v>decrease</v>
      </c>
      <c r="AU1047" s="12" t="str">
        <f t="shared" si="342"/>
        <v>increase or decrease</v>
      </c>
      <c r="AV1047" s="12" t="str">
        <f t="shared" si="343"/>
        <v>increase</v>
      </c>
      <c r="AW1047" s="12" t="str">
        <f t="shared" si="344"/>
        <v>increase or decrease</v>
      </c>
      <c r="AX1047" s="12" t="str">
        <f t="shared" si="345"/>
        <v>increase</v>
      </c>
      <c r="AY1047" s="103"/>
      <c r="AZ1047" s="103" t="str">
        <f t="shared" si="346"/>
        <v xml:space="preserve"> </v>
      </c>
      <c r="BA1047" s="103" t="str">
        <f t="shared" si="347"/>
        <v>increase</v>
      </c>
      <c r="BB1047" s="103" t="str">
        <f t="shared" si="348"/>
        <v>decrease</v>
      </c>
      <c r="BC1047" s="12" t="str">
        <f t="shared" si="349"/>
        <v xml:space="preserve"> </v>
      </c>
      <c r="BD1047" s="12" t="str">
        <f t="shared" si="350"/>
        <v xml:space="preserve"> </v>
      </c>
      <c r="BE1047" s="12" t="str">
        <f t="shared" si="351"/>
        <v>both</v>
      </c>
      <c r="BH1047" s="110">
        <f t="shared" si="352"/>
        <v>0</v>
      </c>
      <c r="BI1047" s="110">
        <f t="shared" si="353"/>
        <v>0.15319148936170213</v>
      </c>
      <c r="BJ1047" s="110">
        <f t="shared" si="354"/>
        <v>0.18518518518518517</v>
      </c>
      <c r="BK1047" s="110">
        <f t="shared" si="355"/>
        <v>-1.0101010101010102E-2</v>
      </c>
      <c r="BL1047" s="110">
        <f t="shared" si="356"/>
        <v>0.15767634854771784</v>
      </c>
      <c r="BM1047" s="110">
        <f t="shared" si="357"/>
        <v>0.15662650602409639</v>
      </c>
      <c r="BN1047" s="103"/>
      <c r="BO1047" s="130">
        <f t="shared" si="358"/>
        <v>0.18518518518518517</v>
      </c>
      <c r="BP1047" s="130" cm="1">
        <f t="array" ref="BP1047">MIN(IF(BH1047:BM1047&lt;0, BH1047:BM1047))</f>
        <v>-1.0101010101010102E-2</v>
      </c>
      <c r="BQ1047" s="12">
        <f t="shared" si="359"/>
        <v>0</v>
      </c>
      <c r="BR1047" s="12">
        <f t="shared" si="360"/>
        <v>0</v>
      </c>
      <c r="BS1047" s="12">
        <f t="shared" si="361"/>
        <v>1</v>
      </c>
      <c r="BT1047" s="12"/>
      <c r="CA1047" s="108"/>
    </row>
    <row r="1048" spans="1:79" x14ac:dyDescent="0.35">
      <c r="A1048" s="18" t="s">
        <v>491</v>
      </c>
      <c r="B1048" s="3" t="s">
        <v>44</v>
      </c>
      <c r="C1048" s="12">
        <v>13843</v>
      </c>
      <c r="D1048" s="12" t="s">
        <v>476</v>
      </c>
      <c r="E1048" s="12">
        <v>224014</v>
      </c>
      <c r="F1048" s="12" t="s">
        <v>474</v>
      </c>
      <c r="G1048" s="12">
        <v>224092</v>
      </c>
      <c r="H1048" s="12">
        <v>2</v>
      </c>
      <c r="I1048" s="104" t="str">
        <f t="shared" si="362"/>
        <v>Does not match old PSSE info</v>
      </c>
      <c r="L1048" s="12">
        <v>188</v>
      </c>
      <c r="M1048" s="12">
        <v>286</v>
      </c>
      <c r="N1048" s="12">
        <v>314</v>
      </c>
      <c r="O1048" s="12">
        <v>198</v>
      </c>
      <c r="P1048" s="12">
        <v>320</v>
      </c>
      <c r="Q1048" s="12">
        <v>330</v>
      </c>
      <c r="R1048" s="1"/>
      <c r="S1048" s="12">
        <v>188</v>
      </c>
      <c r="T1048" s="5">
        <v>271</v>
      </c>
      <c r="U1048" s="5">
        <v>294</v>
      </c>
      <c r="V1048" s="5">
        <v>196</v>
      </c>
      <c r="W1048" s="5">
        <v>286</v>
      </c>
      <c r="X1048" s="52">
        <v>300</v>
      </c>
      <c r="Y1048" s="56">
        <f t="shared" si="363"/>
        <v>0</v>
      </c>
      <c r="Z1048" s="7">
        <f t="shared" si="364"/>
        <v>-15</v>
      </c>
      <c r="AA1048" s="7">
        <f t="shared" si="365"/>
        <v>-20</v>
      </c>
      <c r="AB1048" s="7">
        <f t="shared" si="366"/>
        <v>-2</v>
      </c>
      <c r="AC1048" s="7">
        <f t="shared" si="367"/>
        <v>-34</v>
      </c>
      <c r="AD1048" s="7">
        <f t="shared" si="368"/>
        <v>-30</v>
      </c>
      <c r="AM1048" s="12" t="str">
        <f t="shared" si="334"/>
        <v>no change</v>
      </c>
      <c r="AN1048" s="12" t="str">
        <f t="shared" si="335"/>
        <v>blank</v>
      </c>
      <c r="AO1048" s="12" t="str">
        <f t="shared" si="336"/>
        <v>increase or decrease</v>
      </c>
      <c r="AP1048" s="12" t="str">
        <f t="shared" si="337"/>
        <v>decrease</v>
      </c>
      <c r="AQ1048" s="12" t="str">
        <f t="shared" si="338"/>
        <v>increase or decrease</v>
      </c>
      <c r="AR1048" s="12" t="str">
        <f t="shared" si="339"/>
        <v>decrease</v>
      </c>
      <c r="AS1048" s="12" t="str">
        <f t="shared" si="340"/>
        <v>increase or decrease</v>
      </c>
      <c r="AT1048" s="12" t="str">
        <f t="shared" si="341"/>
        <v>decrease</v>
      </c>
      <c r="AU1048" s="12" t="str">
        <f t="shared" si="342"/>
        <v>increase or decrease</v>
      </c>
      <c r="AV1048" s="12" t="str">
        <f t="shared" si="343"/>
        <v>decrease</v>
      </c>
      <c r="AW1048" s="12" t="str">
        <f t="shared" si="344"/>
        <v>increase or decrease</v>
      </c>
      <c r="AX1048" s="12" t="str">
        <f t="shared" si="345"/>
        <v>decrease</v>
      </c>
      <c r="AY1048" s="103"/>
      <c r="AZ1048" s="103" t="str">
        <f t="shared" si="346"/>
        <v xml:space="preserve"> </v>
      </c>
      <c r="BA1048" s="103" t="str">
        <f t="shared" si="347"/>
        <v xml:space="preserve"> </v>
      </c>
      <c r="BB1048" s="103" t="str">
        <f t="shared" si="348"/>
        <v>decrease</v>
      </c>
      <c r="BC1048" s="12" t="str">
        <f t="shared" si="349"/>
        <v xml:space="preserve"> </v>
      </c>
      <c r="BD1048" s="12" t="str">
        <f t="shared" si="350"/>
        <v>decrease</v>
      </c>
      <c r="BE1048" s="12" t="str">
        <f t="shared" si="351"/>
        <v xml:space="preserve"> </v>
      </c>
      <c r="BH1048" s="110">
        <f t="shared" si="352"/>
        <v>0</v>
      </c>
      <c r="BI1048" s="110">
        <f t="shared" si="353"/>
        <v>-5.2447552447552448E-2</v>
      </c>
      <c r="BJ1048" s="110">
        <f t="shared" si="354"/>
        <v>-6.3694267515923567E-2</v>
      </c>
      <c r="BK1048" s="110">
        <f t="shared" si="355"/>
        <v>-1.0101010101010102E-2</v>
      </c>
      <c r="BL1048" s="110">
        <f t="shared" si="356"/>
        <v>-0.10625</v>
      </c>
      <c r="BM1048" s="110">
        <f t="shared" si="357"/>
        <v>-9.0909090909090912E-2</v>
      </c>
      <c r="BN1048" s="103"/>
      <c r="BO1048" s="130">
        <f t="shared" si="358"/>
        <v>-0.10625</v>
      </c>
      <c r="BP1048" s="130" cm="1">
        <f t="array" ref="BP1048">MIN(IF(BH1048:BM1048&lt;0, BH1048:BM1048))</f>
        <v>-0.10625</v>
      </c>
      <c r="BQ1048" s="12">
        <f t="shared" si="359"/>
        <v>0</v>
      </c>
      <c r="BR1048" s="12">
        <f t="shared" si="360"/>
        <v>1</v>
      </c>
      <c r="BS1048" s="12">
        <f t="shared" si="361"/>
        <v>0</v>
      </c>
      <c r="BT1048" s="12"/>
      <c r="CA1048" s="108"/>
    </row>
    <row r="1049" spans="1:79" x14ac:dyDescent="0.35">
      <c r="A1049" s="18" t="s">
        <v>491</v>
      </c>
      <c r="B1049" s="3" t="s">
        <v>44</v>
      </c>
      <c r="C1049" s="12">
        <v>13862</v>
      </c>
      <c r="D1049" s="12" t="s">
        <v>476</v>
      </c>
      <c r="E1049" s="12">
        <v>224014</v>
      </c>
      <c r="F1049" s="12" t="s">
        <v>475</v>
      </c>
      <c r="G1049" s="12">
        <v>224090</v>
      </c>
      <c r="H1049" s="12">
        <v>2</v>
      </c>
      <c r="I1049" s="7" t="str">
        <f t="shared" si="362"/>
        <v>Matches old PSSE info</v>
      </c>
      <c r="L1049" s="12">
        <v>188</v>
      </c>
      <c r="M1049" s="12">
        <v>235</v>
      </c>
      <c r="N1049" s="12">
        <v>243</v>
      </c>
      <c r="O1049" s="12">
        <v>198</v>
      </c>
      <c r="P1049" s="12">
        <v>241</v>
      </c>
      <c r="Q1049" s="12">
        <v>249</v>
      </c>
      <c r="R1049" s="1"/>
      <c r="S1049" s="12">
        <v>188</v>
      </c>
      <c r="T1049" s="96">
        <v>285</v>
      </c>
      <c r="U1049" s="96">
        <v>294</v>
      </c>
      <c r="V1049" s="5">
        <v>196</v>
      </c>
      <c r="W1049" s="96">
        <v>286</v>
      </c>
      <c r="X1049" s="98">
        <v>300</v>
      </c>
      <c r="Y1049" s="56">
        <f t="shared" si="363"/>
        <v>0</v>
      </c>
      <c r="Z1049" s="7">
        <f t="shared" si="364"/>
        <v>50</v>
      </c>
      <c r="AA1049" s="7">
        <f t="shared" si="365"/>
        <v>51</v>
      </c>
      <c r="AB1049" s="7">
        <f t="shared" si="366"/>
        <v>-2</v>
      </c>
      <c r="AC1049" s="7">
        <f t="shared" si="367"/>
        <v>45</v>
      </c>
      <c r="AD1049" s="7">
        <f t="shared" si="368"/>
        <v>51</v>
      </c>
      <c r="AM1049" s="12" t="str">
        <f t="shared" si="334"/>
        <v>no change</v>
      </c>
      <c r="AN1049" s="12" t="str">
        <f t="shared" si="335"/>
        <v>blank</v>
      </c>
      <c r="AO1049" s="12" t="str">
        <f t="shared" si="336"/>
        <v>increase or decrease</v>
      </c>
      <c r="AP1049" s="12" t="str">
        <f t="shared" si="337"/>
        <v>increase</v>
      </c>
      <c r="AQ1049" s="12" t="str">
        <f t="shared" si="338"/>
        <v>increase or decrease</v>
      </c>
      <c r="AR1049" s="12" t="str">
        <f t="shared" si="339"/>
        <v>increase</v>
      </c>
      <c r="AS1049" s="12" t="str">
        <f t="shared" si="340"/>
        <v>increase or decrease</v>
      </c>
      <c r="AT1049" s="12" t="str">
        <f t="shared" si="341"/>
        <v>decrease</v>
      </c>
      <c r="AU1049" s="12" t="str">
        <f t="shared" si="342"/>
        <v>increase or decrease</v>
      </c>
      <c r="AV1049" s="12" t="str">
        <f t="shared" si="343"/>
        <v>increase</v>
      </c>
      <c r="AW1049" s="12" t="str">
        <f t="shared" si="344"/>
        <v>increase or decrease</v>
      </c>
      <c r="AX1049" s="12" t="str">
        <f t="shared" si="345"/>
        <v>increase</v>
      </c>
      <c r="AY1049" s="103"/>
      <c r="AZ1049" s="103" t="str">
        <f t="shared" si="346"/>
        <v xml:space="preserve"> </v>
      </c>
      <c r="BA1049" s="103" t="str">
        <f t="shared" si="347"/>
        <v>increase</v>
      </c>
      <c r="BB1049" s="103" t="str">
        <f t="shared" si="348"/>
        <v>decrease</v>
      </c>
      <c r="BC1049" s="12" t="str">
        <f t="shared" si="349"/>
        <v xml:space="preserve"> </v>
      </c>
      <c r="BD1049" s="12" t="str">
        <f t="shared" si="350"/>
        <v xml:space="preserve"> </v>
      </c>
      <c r="BE1049" s="12" t="str">
        <f t="shared" si="351"/>
        <v>both</v>
      </c>
      <c r="BH1049" s="110">
        <f t="shared" si="352"/>
        <v>0</v>
      </c>
      <c r="BI1049" s="110">
        <f t="shared" si="353"/>
        <v>0.21276595744680851</v>
      </c>
      <c r="BJ1049" s="110">
        <f t="shared" si="354"/>
        <v>0.20987654320987653</v>
      </c>
      <c r="BK1049" s="110">
        <f t="shared" si="355"/>
        <v>-1.0101010101010102E-2</v>
      </c>
      <c r="BL1049" s="110">
        <f t="shared" si="356"/>
        <v>0.18672199170124482</v>
      </c>
      <c r="BM1049" s="110">
        <f t="shared" si="357"/>
        <v>0.20481927710843373</v>
      </c>
      <c r="BN1049" s="103"/>
      <c r="BO1049" s="130">
        <f t="shared" si="358"/>
        <v>0.21276595744680851</v>
      </c>
      <c r="BP1049" s="130" cm="1">
        <f t="array" ref="BP1049">MIN(IF(BH1049:BM1049&lt;0, BH1049:BM1049))</f>
        <v>-1.0101010101010102E-2</v>
      </c>
      <c r="BQ1049" s="12">
        <f t="shared" si="359"/>
        <v>0</v>
      </c>
      <c r="BR1049" s="12">
        <f t="shared" si="360"/>
        <v>0</v>
      </c>
      <c r="BS1049" s="12">
        <f t="shared" si="361"/>
        <v>1</v>
      </c>
      <c r="BT1049" s="12"/>
      <c r="CA1049" s="108"/>
    </row>
    <row r="1050" spans="1:79" x14ac:dyDescent="0.35">
      <c r="A1050" s="18" t="s">
        <v>491</v>
      </c>
      <c r="B1050" s="3" t="s">
        <v>44</v>
      </c>
      <c r="C1050" s="12">
        <v>23001</v>
      </c>
      <c r="D1050" s="12" t="s">
        <v>477</v>
      </c>
      <c r="E1050" s="12">
        <v>224016</v>
      </c>
      <c r="F1050" s="12" t="s">
        <v>322</v>
      </c>
      <c r="G1050" s="12">
        <v>224021</v>
      </c>
      <c r="H1050" s="12">
        <v>1</v>
      </c>
      <c r="I1050" s="104" t="str">
        <f t="shared" si="362"/>
        <v>Does not match old PSSE info</v>
      </c>
      <c r="L1050" s="12">
        <v>332</v>
      </c>
      <c r="M1050" s="12">
        <v>394</v>
      </c>
      <c r="N1050" s="12">
        <v>406</v>
      </c>
      <c r="O1050" s="12">
        <v>354</v>
      </c>
      <c r="P1050" s="12">
        <v>412</v>
      </c>
      <c r="Q1050" s="12">
        <v>425</v>
      </c>
      <c r="R1050" s="1"/>
      <c r="S1050" s="96">
        <v>345</v>
      </c>
      <c r="T1050" s="96">
        <v>436</v>
      </c>
      <c r="U1050" s="96">
        <v>501</v>
      </c>
      <c r="V1050" s="96">
        <v>392</v>
      </c>
      <c r="W1050" s="96">
        <v>478</v>
      </c>
      <c r="X1050" s="98">
        <v>501</v>
      </c>
      <c r="Y1050" s="56">
        <f t="shared" si="363"/>
        <v>13</v>
      </c>
      <c r="Z1050" s="7">
        <f t="shared" si="364"/>
        <v>42</v>
      </c>
      <c r="AA1050" s="7">
        <f t="shared" si="365"/>
        <v>95</v>
      </c>
      <c r="AB1050" s="7">
        <f t="shared" si="366"/>
        <v>38</v>
      </c>
      <c r="AC1050" s="7">
        <f t="shared" si="367"/>
        <v>66</v>
      </c>
      <c r="AD1050" s="7">
        <f t="shared" si="368"/>
        <v>76</v>
      </c>
      <c r="AM1050" s="12" t="str">
        <f t="shared" si="334"/>
        <v>increase or decrease</v>
      </c>
      <c r="AN1050" s="12" t="str">
        <f t="shared" si="335"/>
        <v>increase</v>
      </c>
      <c r="AO1050" s="12" t="str">
        <f t="shared" si="336"/>
        <v>increase or decrease</v>
      </c>
      <c r="AP1050" s="12" t="str">
        <f t="shared" si="337"/>
        <v>increase</v>
      </c>
      <c r="AQ1050" s="12" t="str">
        <f t="shared" si="338"/>
        <v>increase or decrease</v>
      </c>
      <c r="AR1050" s="12" t="str">
        <f t="shared" si="339"/>
        <v>increase</v>
      </c>
      <c r="AS1050" s="12" t="str">
        <f t="shared" si="340"/>
        <v>increase or decrease</v>
      </c>
      <c r="AT1050" s="12" t="str">
        <f t="shared" si="341"/>
        <v>increase</v>
      </c>
      <c r="AU1050" s="12" t="str">
        <f t="shared" si="342"/>
        <v>increase or decrease</v>
      </c>
      <c r="AV1050" s="12" t="str">
        <f t="shared" si="343"/>
        <v>increase</v>
      </c>
      <c r="AW1050" s="12" t="str">
        <f t="shared" si="344"/>
        <v>increase or decrease</v>
      </c>
      <c r="AX1050" s="12" t="str">
        <f t="shared" si="345"/>
        <v>increase</v>
      </c>
      <c r="AY1050" s="103"/>
      <c r="AZ1050" s="103" t="str">
        <f t="shared" si="346"/>
        <v xml:space="preserve"> </v>
      </c>
      <c r="BA1050" s="103" t="str">
        <f t="shared" si="347"/>
        <v>increase</v>
      </c>
      <c r="BB1050" s="103" t="str">
        <f t="shared" si="348"/>
        <v xml:space="preserve"> </v>
      </c>
      <c r="BC1050" s="12" t="str">
        <f t="shared" si="349"/>
        <v>increase</v>
      </c>
      <c r="BD1050" s="12" t="str">
        <f t="shared" si="350"/>
        <v xml:space="preserve"> </v>
      </c>
      <c r="BE1050" s="12" t="str">
        <f t="shared" si="351"/>
        <v xml:space="preserve"> </v>
      </c>
      <c r="BH1050" s="110">
        <f t="shared" si="352"/>
        <v>3.9156626506024098E-2</v>
      </c>
      <c r="BI1050" s="110">
        <f t="shared" si="353"/>
        <v>0.1065989847715736</v>
      </c>
      <c r="BJ1050" s="110">
        <f t="shared" si="354"/>
        <v>0.23399014778325122</v>
      </c>
      <c r="BK1050" s="110">
        <f t="shared" si="355"/>
        <v>0.10734463276836158</v>
      </c>
      <c r="BL1050" s="110">
        <f t="shared" si="356"/>
        <v>0.16019417475728157</v>
      </c>
      <c r="BM1050" s="110">
        <f t="shared" si="357"/>
        <v>0.17882352941176471</v>
      </c>
      <c r="BN1050" s="103"/>
      <c r="BO1050" s="130">
        <f t="shared" si="358"/>
        <v>0.23399014778325122</v>
      </c>
      <c r="BP1050" s="130" cm="1">
        <f t="array" ref="BP1050">MIN(IF(BH1050:BM1050&lt;0, BH1050:BM1050))</f>
        <v>0</v>
      </c>
      <c r="BQ1050" s="12">
        <f t="shared" si="359"/>
        <v>0</v>
      </c>
      <c r="BR1050" s="12">
        <f t="shared" si="360"/>
        <v>0</v>
      </c>
      <c r="BS1050" s="12">
        <f t="shared" si="361"/>
        <v>0</v>
      </c>
      <c r="BT1050" s="12"/>
      <c r="CA1050" s="108"/>
    </row>
    <row r="1051" spans="1:79" x14ac:dyDescent="0.35">
      <c r="A1051" s="18" t="s">
        <v>491</v>
      </c>
      <c r="B1051" s="3" t="s">
        <v>44</v>
      </c>
      <c r="C1051" s="12">
        <v>23002</v>
      </c>
      <c r="D1051" s="12" t="s">
        <v>477</v>
      </c>
      <c r="E1051" s="12">
        <v>224015</v>
      </c>
      <c r="F1051" s="12" t="s">
        <v>322</v>
      </c>
      <c r="G1051" s="12">
        <v>224021</v>
      </c>
      <c r="H1051" s="12">
        <v>1</v>
      </c>
      <c r="I1051" s="104" t="str">
        <f t="shared" si="362"/>
        <v>Does not match old PSSE info</v>
      </c>
      <c r="L1051" s="12">
        <v>332</v>
      </c>
      <c r="M1051" s="12">
        <v>394</v>
      </c>
      <c r="N1051" s="12">
        <v>406</v>
      </c>
      <c r="O1051" s="12">
        <v>354</v>
      </c>
      <c r="P1051" s="12">
        <v>412</v>
      </c>
      <c r="Q1051" s="12">
        <v>425</v>
      </c>
      <c r="R1051" s="1"/>
      <c r="S1051" s="96">
        <v>345</v>
      </c>
      <c r="T1051" s="96">
        <v>436</v>
      </c>
      <c r="U1051" s="96">
        <v>501</v>
      </c>
      <c r="V1051" s="96">
        <v>392</v>
      </c>
      <c r="W1051" s="96">
        <v>510</v>
      </c>
      <c r="X1051" s="98">
        <v>568</v>
      </c>
      <c r="Y1051" s="56">
        <f t="shared" si="363"/>
        <v>13</v>
      </c>
      <c r="Z1051" s="7">
        <f t="shared" si="364"/>
        <v>42</v>
      </c>
      <c r="AA1051" s="7">
        <f t="shared" si="365"/>
        <v>95</v>
      </c>
      <c r="AB1051" s="7">
        <f t="shared" si="366"/>
        <v>38</v>
      </c>
      <c r="AC1051" s="7">
        <f t="shared" si="367"/>
        <v>98</v>
      </c>
      <c r="AD1051" s="7">
        <f t="shared" si="368"/>
        <v>143</v>
      </c>
      <c r="AM1051" s="12" t="str">
        <f t="shared" si="334"/>
        <v>increase or decrease</v>
      </c>
      <c r="AN1051" s="12" t="str">
        <f t="shared" si="335"/>
        <v>increase</v>
      </c>
      <c r="AO1051" s="12" t="str">
        <f t="shared" si="336"/>
        <v>increase or decrease</v>
      </c>
      <c r="AP1051" s="12" t="str">
        <f t="shared" si="337"/>
        <v>increase</v>
      </c>
      <c r="AQ1051" s="12" t="str">
        <f t="shared" si="338"/>
        <v>increase or decrease</v>
      </c>
      <c r="AR1051" s="12" t="str">
        <f t="shared" si="339"/>
        <v>increase</v>
      </c>
      <c r="AS1051" s="12" t="str">
        <f t="shared" si="340"/>
        <v>increase or decrease</v>
      </c>
      <c r="AT1051" s="12" t="str">
        <f t="shared" si="341"/>
        <v>increase</v>
      </c>
      <c r="AU1051" s="12" t="str">
        <f t="shared" si="342"/>
        <v>increase or decrease</v>
      </c>
      <c r="AV1051" s="12" t="str">
        <f t="shared" si="343"/>
        <v>increase</v>
      </c>
      <c r="AW1051" s="12" t="str">
        <f t="shared" si="344"/>
        <v>increase or decrease</v>
      </c>
      <c r="AX1051" s="12" t="str">
        <f t="shared" si="345"/>
        <v>increase</v>
      </c>
      <c r="AY1051" s="103"/>
      <c r="AZ1051" s="103" t="str">
        <f t="shared" si="346"/>
        <v xml:space="preserve"> </v>
      </c>
      <c r="BA1051" s="103" t="str">
        <f t="shared" si="347"/>
        <v>increase</v>
      </c>
      <c r="BB1051" s="103" t="str">
        <f t="shared" si="348"/>
        <v xml:space="preserve"> </v>
      </c>
      <c r="BC1051" s="12" t="str">
        <f t="shared" si="349"/>
        <v>increase</v>
      </c>
      <c r="BD1051" s="12" t="str">
        <f t="shared" si="350"/>
        <v xml:space="preserve"> </v>
      </c>
      <c r="BE1051" s="12" t="str">
        <f t="shared" si="351"/>
        <v xml:space="preserve"> </v>
      </c>
      <c r="BH1051" s="110">
        <f t="shared" si="352"/>
        <v>3.9156626506024098E-2</v>
      </c>
      <c r="BI1051" s="110">
        <f t="shared" si="353"/>
        <v>0.1065989847715736</v>
      </c>
      <c r="BJ1051" s="110">
        <f t="shared" si="354"/>
        <v>0.23399014778325122</v>
      </c>
      <c r="BK1051" s="110">
        <f t="shared" si="355"/>
        <v>0.10734463276836158</v>
      </c>
      <c r="BL1051" s="110">
        <f t="shared" si="356"/>
        <v>0.23786407766990292</v>
      </c>
      <c r="BM1051" s="110">
        <f t="shared" si="357"/>
        <v>0.33647058823529413</v>
      </c>
      <c r="BN1051" s="103"/>
      <c r="BO1051" s="130">
        <f t="shared" si="358"/>
        <v>0.33647058823529413</v>
      </c>
      <c r="BP1051" s="130" cm="1">
        <f t="array" ref="BP1051">MIN(IF(BH1051:BM1051&lt;0, BH1051:BM1051))</f>
        <v>0</v>
      </c>
      <c r="BQ1051" s="12">
        <f t="shared" si="359"/>
        <v>0</v>
      </c>
      <c r="BR1051" s="12">
        <f t="shared" si="360"/>
        <v>0</v>
      </c>
      <c r="BS1051" s="12">
        <f t="shared" si="361"/>
        <v>0</v>
      </c>
      <c r="BT1051" s="12"/>
      <c r="CA1051" s="108"/>
    </row>
    <row r="1052" spans="1:79" x14ac:dyDescent="0.35">
      <c r="A1052" s="18" t="s">
        <v>491</v>
      </c>
      <c r="B1052" s="3" t="s">
        <v>44</v>
      </c>
      <c r="C1052" s="12">
        <v>23003</v>
      </c>
      <c r="D1052" s="12" t="s">
        <v>477</v>
      </c>
      <c r="E1052" s="12">
        <v>224017</v>
      </c>
      <c r="F1052" s="12" t="s">
        <v>322</v>
      </c>
      <c r="G1052" s="12">
        <v>224021</v>
      </c>
      <c r="H1052" s="12">
        <v>1</v>
      </c>
      <c r="I1052" s="7" t="str">
        <f t="shared" si="362"/>
        <v>Matches old PSSE info</v>
      </c>
      <c r="L1052" s="12">
        <v>404</v>
      </c>
      <c r="M1052" s="12">
        <v>470</v>
      </c>
      <c r="N1052" s="12">
        <v>485</v>
      </c>
      <c r="O1052" s="12">
        <v>428</v>
      </c>
      <c r="P1052" s="12">
        <v>490</v>
      </c>
      <c r="Q1052" s="12">
        <v>505</v>
      </c>
      <c r="R1052" s="1"/>
      <c r="S1052" s="5">
        <v>345</v>
      </c>
      <c r="T1052" s="5">
        <v>436</v>
      </c>
      <c r="U1052" s="96">
        <v>501</v>
      </c>
      <c r="V1052" s="5">
        <v>398</v>
      </c>
      <c r="W1052" s="96">
        <v>510</v>
      </c>
      <c r="X1052" s="98">
        <v>586</v>
      </c>
      <c r="Y1052" s="56">
        <f t="shared" si="363"/>
        <v>-59</v>
      </c>
      <c r="Z1052" s="7">
        <f t="shared" si="364"/>
        <v>-34</v>
      </c>
      <c r="AA1052" s="7">
        <f t="shared" si="365"/>
        <v>16</v>
      </c>
      <c r="AB1052" s="7">
        <f t="shared" si="366"/>
        <v>-30</v>
      </c>
      <c r="AC1052" s="7">
        <f t="shared" si="367"/>
        <v>20</v>
      </c>
      <c r="AD1052" s="7">
        <f t="shared" si="368"/>
        <v>81</v>
      </c>
      <c r="AM1052" s="12" t="str">
        <f t="shared" si="334"/>
        <v>increase or decrease</v>
      </c>
      <c r="AN1052" s="12" t="str">
        <f t="shared" si="335"/>
        <v>decrease</v>
      </c>
      <c r="AO1052" s="12" t="str">
        <f t="shared" si="336"/>
        <v>increase or decrease</v>
      </c>
      <c r="AP1052" s="12" t="str">
        <f t="shared" si="337"/>
        <v>decrease</v>
      </c>
      <c r="AQ1052" s="12" t="str">
        <f t="shared" si="338"/>
        <v>increase or decrease</v>
      </c>
      <c r="AR1052" s="12" t="str">
        <f t="shared" si="339"/>
        <v>increase</v>
      </c>
      <c r="AS1052" s="12" t="str">
        <f t="shared" si="340"/>
        <v>increase or decrease</v>
      </c>
      <c r="AT1052" s="12" t="str">
        <f t="shared" si="341"/>
        <v>decrease</v>
      </c>
      <c r="AU1052" s="12" t="str">
        <f t="shared" si="342"/>
        <v>increase or decrease</v>
      </c>
      <c r="AV1052" s="12" t="str">
        <f t="shared" si="343"/>
        <v>increase</v>
      </c>
      <c r="AW1052" s="12" t="str">
        <f t="shared" si="344"/>
        <v>increase or decrease</v>
      </c>
      <c r="AX1052" s="12" t="str">
        <f t="shared" si="345"/>
        <v>increase</v>
      </c>
      <c r="AY1052" s="103"/>
      <c r="AZ1052" s="103" t="str">
        <f t="shared" si="346"/>
        <v xml:space="preserve"> </v>
      </c>
      <c r="BA1052" s="103" t="str">
        <f t="shared" si="347"/>
        <v>increase</v>
      </c>
      <c r="BB1052" s="103" t="str">
        <f t="shared" si="348"/>
        <v>decrease</v>
      </c>
      <c r="BC1052" s="12" t="str">
        <f t="shared" si="349"/>
        <v xml:space="preserve"> </v>
      </c>
      <c r="BD1052" s="12" t="str">
        <f t="shared" si="350"/>
        <v xml:space="preserve"> </v>
      </c>
      <c r="BE1052" s="12" t="str">
        <f t="shared" si="351"/>
        <v>both</v>
      </c>
      <c r="BH1052" s="110">
        <f t="shared" si="352"/>
        <v>-0.14603960396039603</v>
      </c>
      <c r="BI1052" s="110">
        <f t="shared" si="353"/>
        <v>-7.2340425531914887E-2</v>
      </c>
      <c r="BJ1052" s="110">
        <f t="shared" si="354"/>
        <v>3.2989690721649485E-2</v>
      </c>
      <c r="BK1052" s="110">
        <f t="shared" si="355"/>
        <v>-7.0093457943925228E-2</v>
      </c>
      <c r="BL1052" s="110">
        <f t="shared" si="356"/>
        <v>4.0816326530612242E-2</v>
      </c>
      <c r="BM1052" s="110">
        <f t="shared" si="357"/>
        <v>0.1603960396039604</v>
      </c>
      <c r="BN1052" s="103"/>
      <c r="BO1052" s="130">
        <f t="shared" si="358"/>
        <v>0.1603960396039604</v>
      </c>
      <c r="BP1052" s="130" cm="1">
        <f t="array" ref="BP1052">MIN(IF(BH1052:BM1052&lt;0, BH1052:BM1052))</f>
        <v>-0.14603960396039603</v>
      </c>
      <c r="BQ1052" s="12">
        <f t="shared" si="359"/>
        <v>0</v>
      </c>
      <c r="BR1052" s="12">
        <f t="shared" si="360"/>
        <v>1</v>
      </c>
      <c r="BS1052" s="12">
        <f t="shared" si="361"/>
        <v>0</v>
      </c>
      <c r="BT1052" s="12"/>
      <c r="CA1052" s="108"/>
    </row>
    <row r="1053" spans="1:79" x14ac:dyDescent="0.35">
      <c r="A1053" s="18" t="s">
        <v>491</v>
      </c>
      <c r="B1053" s="3" t="s">
        <v>44</v>
      </c>
      <c r="C1053" s="12">
        <v>23004</v>
      </c>
      <c r="D1053" s="12" t="s">
        <v>477</v>
      </c>
      <c r="E1053" s="12">
        <v>224018</v>
      </c>
      <c r="F1053" s="12" t="s">
        <v>322</v>
      </c>
      <c r="G1053" s="12">
        <v>224021</v>
      </c>
      <c r="H1053" s="12">
        <v>1</v>
      </c>
      <c r="I1053" s="7" t="str">
        <f t="shared" si="362"/>
        <v>Matches old PSSE info</v>
      </c>
      <c r="L1053" s="12">
        <v>404</v>
      </c>
      <c r="M1053" s="12">
        <v>470</v>
      </c>
      <c r="N1053" s="12">
        <v>485</v>
      </c>
      <c r="O1053" s="12">
        <v>428</v>
      </c>
      <c r="P1053" s="12">
        <v>490</v>
      </c>
      <c r="Q1053" s="12">
        <v>505</v>
      </c>
      <c r="R1053" s="1"/>
      <c r="S1053" s="5">
        <v>345</v>
      </c>
      <c r="T1053" s="5">
        <v>436</v>
      </c>
      <c r="U1053" s="96">
        <v>501</v>
      </c>
      <c r="V1053" s="5">
        <v>398</v>
      </c>
      <c r="W1053" s="96">
        <v>510</v>
      </c>
      <c r="X1053" s="98">
        <v>586</v>
      </c>
      <c r="Y1053" s="56">
        <f t="shared" si="363"/>
        <v>-59</v>
      </c>
      <c r="Z1053" s="7">
        <f t="shared" si="364"/>
        <v>-34</v>
      </c>
      <c r="AA1053" s="7">
        <f t="shared" si="365"/>
        <v>16</v>
      </c>
      <c r="AB1053" s="7">
        <f t="shared" si="366"/>
        <v>-30</v>
      </c>
      <c r="AC1053" s="7">
        <f t="shared" si="367"/>
        <v>20</v>
      </c>
      <c r="AD1053" s="7">
        <f t="shared" si="368"/>
        <v>81</v>
      </c>
      <c r="AM1053" s="12" t="str">
        <f t="shared" si="334"/>
        <v>increase or decrease</v>
      </c>
      <c r="AN1053" s="12" t="str">
        <f t="shared" si="335"/>
        <v>decrease</v>
      </c>
      <c r="AO1053" s="12" t="str">
        <f t="shared" si="336"/>
        <v>increase or decrease</v>
      </c>
      <c r="AP1053" s="12" t="str">
        <f t="shared" si="337"/>
        <v>decrease</v>
      </c>
      <c r="AQ1053" s="12" t="str">
        <f t="shared" si="338"/>
        <v>increase or decrease</v>
      </c>
      <c r="AR1053" s="12" t="str">
        <f t="shared" si="339"/>
        <v>increase</v>
      </c>
      <c r="AS1053" s="12" t="str">
        <f t="shared" si="340"/>
        <v>increase or decrease</v>
      </c>
      <c r="AT1053" s="12" t="str">
        <f t="shared" si="341"/>
        <v>decrease</v>
      </c>
      <c r="AU1053" s="12" t="str">
        <f t="shared" si="342"/>
        <v>increase or decrease</v>
      </c>
      <c r="AV1053" s="12" t="str">
        <f t="shared" si="343"/>
        <v>increase</v>
      </c>
      <c r="AW1053" s="12" t="str">
        <f t="shared" si="344"/>
        <v>increase or decrease</v>
      </c>
      <c r="AX1053" s="12" t="str">
        <f t="shared" si="345"/>
        <v>increase</v>
      </c>
      <c r="AY1053" s="103"/>
      <c r="AZ1053" s="103" t="str">
        <f t="shared" si="346"/>
        <v xml:space="preserve"> </v>
      </c>
      <c r="BA1053" s="103" t="str">
        <f t="shared" si="347"/>
        <v>increase</v>
      </c>
      <c r="BB1053" s="103" t="str">
        <f t="shared" si="348"/>
        <v>decrease</v>
      </c>
      <c r="BC1053" s="12" t="str">
        <f t="shared" si="349"/>
        <v xml:space="preserve"> </v>
      </c>
      <c r="BD1053" s="12" t="str">
        <f t="shared" si="350"/>
        <v xml:space="preserve"> </v>
      </c>
      <c r="BE1053" s="12" t="str">
        <f t="shared" si="351"/>
        <v>both</v>
      </c>
      <c r="BH1053" s="110">
        <f t="shared" si="352"/>
        <v>-0.14603960396039603</v>
      </c>
      <c r="BI1053" s="110">
        <f t="shared" si="353"/>
        <v>-7.2340425531914887E-2</v>
      </c>
      <c r="BJ1053" s="110">
        <f t="shared" si="354"/>
        <v>3.2989690721649485E-2</v>
      </c>
      <c r="BK1053" s="110">
        <f t="shared" si="355"/>
        <v>-7.0093457943925228E-2</v>
      </c>
      <c r="BL1053" s="110">
        <f t="shared" si="356"/>
        <v>4.0816326530612242E-2</v>
      </c>
      <c r="BM1053" s="110">
        <f t="shared" si="357"/>
        <v>0.1603960396039604</v>
      </c>
      <c r="BN1053" s="103"/>
      <c r="BO1053" s="130">
        <f t="shared" si="358"/>
        <v>0.1603960396039604</v>
      </c>
      <c r="BP1053" s="130" cm="1">
        <f t="array" ref="BP1053">MIN(IF(BH1053:BM1053&lt;0, BH1053:BM1053))</f>
        <v>-0.14603960396039603</v>
      </c>
      <c r="BQ1053" s="12">
        <f t="shared" si="359"/>
        <v>0</v>
      </c>
      <c r="BR1053" s="12">
        <f t="shared" si="360"/>
        <v>1</v>
      </c>
      <c r="BS1053" s="12">
        <f t="shared" si="361"/>
        <v>0</v>
      </c>
      <c r="BT1053" s="12"/>
      <c r="CA1053" s="108"/>
    </row>
    <row r="1054" spans="1:79" x14ac:dyDescent="0.35">
      <c r="B1054" s="3" t="s">
        <v>44</v>
      </c>
      <c r="C1054" s="12">
        <v>23008</v>
      </c>
      <c r="D1054" s="12" t="s">
        <v>120</v>
      </c>
      <c r="E1054" s="12">
        <v>223951</v>
      </c>
      <c r="F1054" s="12" t="s">
        <v>121</v>
      </c>
      <c r="G1054" s="12">
        <v>223955</v>
      </c>
      <c r="H1054" s="12">
        <v>1</v>
      </c>
      <c r="I1054" s="7" t="str">
        <f t="shared" si="362"/>
        <v>Matches old PSSE info</v>
      </c>
      <c r="L1054" s="12">
        <v>259</v>
      </c>
      <c r="M1054" s="12">
        <v>401</v>
      </c>
      <c r="N1054" s="12">
        <v>414</v>
      </c>
      <c r="O1054" s="12">
        <v>331</v>
      </c>
      <c r="P1054" s="12">
        <v>442</v>
      </c>
      <c r="Q1054" s="12">
        <v>456</v>
      </c>
      <c r="R1054" s="1"/>
      <c r="S1054" s="5">
        <v>235</v>
      </c>
      <c r="T1054" s="5">
        <v>364</v>
      </c>
      <c r="U1054" s="5">
        <v>407</v>
      </c>
      <c r="V1054" s="96">
        <v>367</v>
      </c>
      <c r="W1054" s="96">
        <v>465</v>
      </c>
      <c r="X1054" s="98">
        <v>480</v>
      </c>
      <c r="Y1054" s="56">
        <f t="shared" si="363"/>
        <v>-24</v>
      </c>
      <c r="Z1054" s="7">
        <f t="shared" si="364"/>
        <v>-37</v>
      </c>
      <c r="AA1054" s="7">
        <f t="shared" si="365"/>
        <v>-7</v>
      </c>
      <c r="AB1054" s="7">
        <f t="shared" si="366"/>
        <v>36</v>
      </c>
      <c r="AC1054" s="7">
        <f t="shared" si="367"/>
        <v>23</v>
      </c>
      <c r="AD1054" s="7">
        <f t="shared" si="368"/>
        <v>24</v>
      </c>
      <c r="AM1054" s="12" t="str">
        <f t="shared" si="334"/>
        <v>increase or decrease</v>
      </c>
      <c r="AN1054" s="12" t="str">
        <f t="shared" si="335"/>
        <v>decrease</v>
      </c>
      <c r="AO1054" s="12" t="str">
        <f t="shared" si="336"/>
        <v>increase or decrease</v>
      </c>
      <c r="AP1054" s="12" t="str">
        <f t="shared" si="337"/>
        <v>decrease</v>
      </c>
      <c r="AQ1054" s="12" t="str">
        <f t="shared" si="338"/>
        <v>increase or decrease</v>
      </c>
      <c r="AR1054" s="12" t="str">
        <f t="shared" si="339"/>
        <v>decrease</v>
      </c>
      <c r="AS1054" s="12" t="str">
        <f t="shared" si="340"/>
        <v>increase or decrease</v>
      </c>
      <c r="AT1054" s="12" t="str">
        <f t="shared" si="341"/>
        <v>increase</v>
      </c>
      <c r="AU1054" s="12" t="str">
        <f t="shared" si="342"/>
        <v>increase or decrease</v>
      </c>
      <c r="AV1054" s="12" t="str">
        <f t="shared" si="343"/>
        <v>increase</v>
      </c>
      <c r="AW1054" s="12" t="str">
        <f t="shared" si="344"/>
        <v>increase or decrease</v>
      </c>
      <c r="AX1054" s="12" t="str">
        <f t="shared" si="345"/>
        <v>increase</v>
      </c>
      <c r="AY1054" s="103"/>
      <c r="AZ1054" s="103" t="str">
        <f t="shared" si="346"/>
        <v xml:space="preserve"> </v>
      </c>
      <c r="BA1054" s="103" t="str">
        <f t="shared" si="347"/>
        <v>increase</v>
      </c>
      <c r="BB1054" s="103" t="str">
        <f t="shared" si="348"/>
        <v>decrease</v>
      </c>
      <c r="BC1054" s="12" t="str">
        <f t="shared" si="349"/>
        <v xml:space="preserve"> </v>
      </c>
      <c r="BD1054" s="12" t="str">
        <f t="shared" si="350"/>
        <v xml:space="preserve"> </v>
      </c>
      <c r="BE1054" s="12" t="str">
        <f t="shared" si="351"/>
        <v>both</v>
      </c>
      <c r="BH1054" s="110">
        <f t="shared" si="352"/>
        <v>-9.2664092664092659E-2</v>
      </c>
      <c r="BI1054" s="110">
        <f t="shared" si="353"/>
        <v>-9.2269326683291769E-2</v>
      </c>
      <c r="BJ1054" s="110">
        <f t="shared" si="354"/>
        <v>-1.6908212560386472E-2</v>
      </c>
      <c r="BK1054" s="110">
        <f t="shared" si="355"/>
        <v>0.10876132930513595</v>
      </c>
      <c r="BL1054" s="110">
        <f t="shared" si="356"/>
        <v>5.2036199095022627E-2</v>
      </c>
      <c r="BM1054" s="110">
        <f t="shared" si="357"/>
        <v>5.2631578947368418E-2</v>
      </c>
      <c r="BN1054" s="103"/>
      <c r="BO1054" s="130">
        <f t="shared" si="358"/>
        <v>0.10876132930513595</v>
      </c>
      <c r="BP1054" s="130" cm="1">
        <f t="array" ref="BP1054">MIN(IF(BH1054:BM1054&lt;0, BH1054:BM1054))</f>
        <v>-9.2664092664092659E-2</v>
      </c>
      <c r="BQ1054" s="12">
        <f t="shared" si="359"/>
        <v>0</v>
      </c>
      <c r="BR1054" s="12">
        <f t="shared" si="360"/>
        <v>0</v>
      </c>
      <c r="BS1054" s="12">
        <f t="shared" si="361"/>
        <v>1</v>
      </c>
      <c r="BT1054" s="12"/>
      <c r="CA1054" s="108"/>
    </row>
    <row r="1055" spans="1:79" x14ac:dyDescent="0.35">
      <c r="B1055" s="3" t="s">
        <v>44</v>
      </c>
      <c r="C1055" s="12">
        <v>23009</v>
      </c>
      <c r="D1055" s="12" t="s">
        <v>122</v>
      </c>
      <c r="E1055" s="12">
        <v>223953</v>
      </c>
      <c r="F1055" s="12" t="s">
        <v>123</v>
      </c>
      <c r="G1055" s="12">
        <v>223956</v>
      </c>
      <c r="H1055" s="12">
        <v>1</v>
      </c>
      <c r="I1055" s="104" t="str">
        <f t="shared" si="362"/>
        <v>Does not match old PSSE info</v>
      </c>
      <c r="L1055" s="12">
        <v>259</v>
      </c>
      <c r="M1055" s="12">
        <v>401</v>
      </c>
      <c r="N1055" s="12">
        <v>414</v>
      </c>
      <c r="O1055" s="12">
        <v>331</v>
      </c>
      <c r="P1055" s="12">
        <v>442</v>
      </c>
      <c r="Q1055" s="12">
        <v>456</v>
      </c>
      <c r="R1055" s="1"/>
      <c r="S1055" s="5">
        <v>235</v>
      </c>
      <c r="T1055" s="5">
        <v>297</v>
      </c>
      <c r="U1055" s="5">
        <v>311</v>
      </c>
      <c r="V1055" s="5">
        <v>297</v>
      </c>
      <c r="W1055" s="5">
        <v>297</v>
      </c>
      <c r="X1055" s="52">
        <v>311</v>
      </c>
      <c r="Y1055" s="56">
        <f t="shared" si="363"/>
        <v>-24</v>
      </c>
      <c r="Z1055" s="7">
        <f t="shared" si="364"/>
        <v>-104</v>
      </c>
      <c r="AA1055" s="7">
        <f t="shared" si="365"/>
        <v>-103</v>
      </c>
      <c r="AB1055" s="7">
        <f t="shared" si="366"/>
        <v>-34</v>
      </c>
      <c r="AC1055" s="7">
        <f t="shared" si="367"/>
        <v>-145</v>
      </c>
      <c r="AD1055" s="7">
        <f t="shared" si="368"/>
        <v>-145</v>
      </c>
      <c r="AM1055" s="12" t="str">
        <f t="shared" si="334"/>
        <v>increase or decrease</v>
      </c>
      <c r="AN1055" s="12" t="str">
        <f t="shared" si="335"/>
        <v>decrease</v>
      </c>
      <c r="AO1055" s="12" t="str">
        <f t="shared" si="336"/>
        <v>increase or decrease</v>
      </c>
      <c r="AP1055" s="12" t="str">
        <f t="shared" si="337"/>
        <v>decrease</v>
      </c>
      <c r="AQ1055" s="12" t="str">
        <f t="shared" si="338"/>
        <v>increase or decrease</v>
      </c>
      <c r="AR1055" s="12" t="str">
        <f t="shared" si="339"/>
        <v>decrease</v>
      </c>
      <c r="AS1055" s="12" t="str">
        <f t="shared" si="340"/>
        <v>increase or decrease</v>
      </c>
      <c r="AT1055" s="12" t="str">
        <f t="shared" si="341"/>
        <v>decrease</v>
      </c>
      <c r="AU1055" s="12" t="str">
        <f t="shared" si="342"/>
        <v>increase or decrease</v>
      </c>
      <c r="AV1055" s="12" t="str">
        <f t="shared" si="343"/>
        <v>decrease</v>
      </c>
      <c r="AW1055" s="12" t="str">
        <f t="shared" si="344"/>
        <v>increase or decrease</v>
      </c>
      <c r="AX1055" s="12" t="str">
        <f t="shared" si="345"/>
        <v>decrease</v>
      </c>
      <c r="AY1055" s="103"/>
      <c r="AZ1055" s="103" t="str">
        <f t="shared" si="346"/>
        <v xml:space="preserve"> </v>
      </c>
      <c r="BA1055" s="103" t="str">
        <f t="shared" si="347"/>
        <v xml:space="preserve"> </v>
      </c>
      <c r="BB1055" s="103" t="str">
        <f t="shared" si="348"/>
        <v>decrease</v>
      </c>
      <c r="BC1055" s="12" t="str">
        <f t="shared" si="349"/>
        <v xml:space="preserve"> </v>
      </c>
      <c r="BD1055" s="12" t="str">
        <f t="shared" si="350"/>
        <v>decrease</v>
      </c>
      <c r="BE1055" s="12" t="str">
        <f t="shared" si="351"/>
        <v xml:space="preserve"> </v>
      </c>
      <c r="BH1055" s="110">
        <f t="shared" si="352"/>
        <v>-9.2664092664092659E-2</v>
      </c>
      <c r="BI1055" s="110">
        <f t="shared" si="353"/>
        <v>-0.25935162094763092</v>
      </c>
      <c r="BJ1055" s="110">
        <f t="shared" si="354"/>
        <v>-0.24879227053140096</v>
      </c>
      <c r="BK1055" s="110">
        <f t="shared" si="355"/>
        <v>-0.1027190332326284</v>
      </c>
      <c r="BL1055" s="110">
        <f t="shared" si="356"/>
        <v>-0.32805429864253394</v>
      </c>
      <c r="BM1055" s="110">
        <f t="shared" si="357"/>
        <v>-0.31798245614035087</v>
      </c>
      <c r="BN1055" s="103"/>
      <c r="BO1055" s="130">
        <f t="shared" si="358"/>
        <v>-0.32805429864253394</v>
      </c>
      <c r="BP1055" s="130" cm="1">
        <f t="array" ref="BP1055">MIN(IF(BH1055:BM1055&lt;0, BH1055:BM1055))</f>
        <v>-0.32805429864253394</v>
      </c>
      <c r="BQ1055" s="12">
        <f t="shared" si="359"/>
        <v>1</v>
      </c>
      <c r="BR1055" s="12">
        <f t="shared" si="360"/>
        <v>0</v>
      </c>
      <c r="BS1055" s="12">
        <f t="shared" si="361"/>
        <v>0</v>
      </c>
      <c r="BT1055" s="12"/>
      <c r="CA1055" s="108"/>
    </row>
    <row r="1056" spans="1:79" x14ac:dyDescent="0.35">
      <c r="B1056" s="3" t="s">
        <v>44</v>
      </c>
      <c r="C1056" s="12">
        <v>23010</v>
      </c>
      <c r="D1056" s="12" t="s">
        <v>124</v>
      </c>
      <c r="E1056" s="12">
        <v>223954</v>
      </c>
      <c r="F1056" s="12" t="s">
        <v>125</v>
      </c>
      <c r="G1056" s="12">
        <v>223958</v>
      </c>
      <c r="H1056" s="12">
        <v>1</v>
      </c>
      <c r="I1056" s="104" t="str">
        <f t="shared" si="362"/>
        <v>Does not match old PSSE info</v>
      </c>
      <c r="L1056" s="12">
        <v>259</v>
      </c>
      <c r="M1056" s="12">
        <v>401</v>
      </c>
      <c r="N1056" s="12">
        <v>414</v>
      </c>
      <c r="O1056" s="12">
        <v>331</v>
      </c>
      <c r="P1056" s="12">
        <v>442</v>
      </c>
      <c r="Q1056" s="12">
        <v>456</v>
      </c>
      <c r="R1056" s="1"/>
      <c r="S1056" s="5">
        <v>235</v>
      </c>
      <c r="T1056" s="5">
        <v>361</v>
      </c>
      <c r="U1056" s="5">
        <v>379</v>
      </c>
      <c r="V1056" s="96">
        <v>361</v>
      </c>
      <c r="W1056" s="5">
        <v>361</v>
      </c>
      <c r="X1056" s="52">
        <v>379</v>
      </c>
      <c r="Y1056" s="56">
        <f t="shared" si="363"/>
        <v>-24</v>
      </c>
      <c r="Z1056" s="7">
        <f t="shared" si="364"/>
        <v>-40</v>
      </c>
      <c r="AA1056" s="7">
        <f t="shared" si="365"/>
        <v>-35</v>
      </c>
      <c r="AB1056" s="7">
        <f t="shared" si="366"/>
        <v>30</v>
      </c>
      <c r="AC1056" s="7">
        <f t="shared" si="367"/>
        <v>-81</v>
      </c>
      <c r="AD1056" s="7">
        <f t="shared" si="368"/>
        <v>-77</v>
      </c>
      <c r="AM1056" s="12" t="str">
        <f t="shared" si="334"/>
        <v>increase or decrease</v>
      </c>
      <c r="AN1056" s="12" t="str">
        <f t="shared" si="335"/>
        <v>decrease</v>
      </c>
      <c r="AO1056" s="12" t="str">
        <f t="shared" si="336"/>
        <v>increase or decrease</v>
      </c>
      <c r="AP1056" s="12" t="str">
        <f t="shared" si="337"/>
        <v>decrease</v>
      </c>
      <c r="AQ1056" s="12" t="str">
        <f t="shared" si="338"/>
        <v>increase or decrease</v>
      </c>
      <c r="AR1056" s="12" t="str">
        <f t="shared" si="339"/>
        <v>decrease</v>
      </c>
      <c r="AS1056" s="12" t="str">
        <f t="shared" si="340"/>
        <v>increase or decrease</v>
      </c>
      <c r="AT1056" s="12" t="str">
        <f t="shared" si="341"/>
        <v>increase</v>
      </c>
      <c r="AU1056" s="12" t="str">
        <f t="shared" si="342"/>
        <v>increase or decrease</v>
      </c>
      <c r="AV1056" s="12" t="str">
        <f t="shared" si="343"/>
        <v>decrease</v>
      </c>
      <c r="AW1056" s="12" t="str">
        <f t="shared" si="344"/>
        <v>increase or decrease</v>
      </c>
      <c r="AX1056" s="12" t="str">
        <f t="shared" si="345"/>
        <v>decrease</v>
      </c>
      <c r="AY1056" s="103"/>
      <c r="AZ1056" s="103" t="str">
        <f t="shared" si="346"/>
        <v xml:space="preserve"> </v>
      </c>
      <c r="BA1056" s="103" t="str">
        <f t="shared" si="347"/>
        <v>increase</v>
      </c>
      <c r="BB1056" s="103" t="str">
        <f t="shared" si="348"/>
        <v>decrease</v>
      </c>
      <c r="BC1056" s="12" t="str">
        <f t="shared" si="349"/>
        <v xml:space="preserve"> </v>
      </c>
      <c r="BD1056" s="12" t="str">
        <f t="shared" si="350"/>
        <v xml:space="preserve"> </v>
      </c>
      <c r="BE1056" s="12" t="str">
        <f t="shared" si="351"/>
        <v>both</v>
      </c>
      <c r="BH1056" s="110">
        <f t="shared" si="352"/>
        <v>-9.2664092664092659E-2</v>
      </c>
      <c r="BI1056" s="110">
        <f t="shared" si="353"/>
        <v>-9.9750623441396513E-2</v>
      </c>
      <c r="BJ1056" s="110">
        <f t="shared" si="354"/>
        <v>-8.4541062801932368E-2</v>
      </c>
      <c r="BK1056" s="110">
        <f t="shared" si="355"/>
        <v>9.0634441087613288E-2</v>
      </c>
      <c r="BL1056" s="110">
        <f t="shared" si="356"/>
        <v>-0.18325791855203619</v>
      </c>
      <c r="BM1056" s="110">
        <f t="shared" si="357"/>
        <v>-0.16885964912280702</v>
      </c>
      <c r="BN1056" s="103"/>
      <c r="BO1056" s="130">
        <f t="shared" si="358"/>
        <v>-0.18325791855203619</v>
      </c>
      <c r="BP1056" s="130" cm="1">
        <f t="array" ref="BP1056">MIN(IF(BH1056:BM1056&lt;0, BH1056:BM1056))</f>
        <v>-0.18325791855203619</v>
      </c>
      <c r="BQ1056" s="12">
        <f t="shared" si="359"/>
        <v>0</v>
      </c>
      <c r="BR1056" s="12">
        <f t="shared" si="360"/>
        <v>1</v>
      </c>
      <c r="BS1056" s="12">
        <f t="shared" si="361"/>
        <v>0</v>
      </c>
      <c r="BT1056" s="12"/>
      <c r="CA1056" s="108"/>
    </row>
    <row r="1057" spans="1:79" x14ac:dyDescent="0.35">
      <c r="B1057" s="3" t="s">
        <v>44</v>
      </c>
      <c r="C1057" s="12">
        <v>23011</v>
      </c>
      <c r="D1057" s="12" t="s">
        <v>126</v>
      </c>
      <c r="E1057" s="12">
        <v>223952</v>
      </c>
      <c r="F1057" s="12" t="s">
        <v>127</v>
      </c>
      <c r="G1057" s="12">
        <v>223957</v>
      </c>
      <c r="H1057" s="12">
        <v>1</v>
      </c>
      <c r="I1057" s="104" t="str">
        <f t="shared" si="362"/>
        <v>Does not match old PSSE info</v>
      </c>
      <c r="L1057" s="12">
        <v>259</v>
      </c>
      <c r="M1057" s="12">
        <v>401</v>
      </c>
      <c r="N1057" s="12">
        <v>414</v>
      </c>
      <c r="O1057" s="12">
        <v>331</v>
      </c>
      <c r="P1057" s="12">
        <v>442</v>
      </c>
      <c r="Q1057" s="12">
        <v>456</v>
      </c>
      <c r="R1057" s="1"/>
      <c r="S1057" s="5">
        <v>235</v>
      </c>
      <c r="T1057" s="5">
        <v>310</v>
      </c>
      <c r="U1057" s="5">
        <v>325</v>
      </c>
      <c r="V1057" s="5">
        <v>310</v>
      </c>
      <c r="W1057" s="5">
        <v>310</v>
      </c>
      <c r="X1057" s="52">
        <v>325</v>
      </c>
      <c r="Y1057" s="56">
        <f t="shared" si="363"/>
        <v>-24</v>
      </c>
      <c r="Z1057" s="7">
        <f t="shared" si="364"/>
        <v>-91</v>
      </c>
      <c r="AA1057" s="7">
        <f t="shared" si="365"/>
        <v>-89</v>
      </c>
      <c r="AB1057" s="7">
        <f t="shared" si="366"/>
        <v>-21</v>
      </c>
      <c r="AC1057" s="7">
        <f t="shared" si="367"/>
        <v>-132</v>
      </c>
      <c r="AD1057" s="7">
        <f t="shared" si="368"/>
        <v>-131</v>
      </c>
      <c r="AM1057" s="12" t="str">
        <f t="shared" si="334"/>
        <v>increase or decrease</v>
      </c>
      <c r="AN1057" s="12" t="str">
        <f t="shared" si="335"/>
        <v>decrease</v>
      </c>
      <c r="AO1057" s="12" t="str">
        <f t="shared" si="336"/>
        <v>increase or decrease</v>
      </c>
      <c r="AP1057" s="12" t="str">
        <f t="shared" si="337"/>
        <v>decrease</v>
      </c>
      <c r="AQ1057" s="12" t="str">
        <f t="shared" si="338"/>
        <v>increase or decrease</v>
      </c>
      <c r="AR1057" s="12" t="str">
        <f t="shared" si="339"/>
        <v>decrease</v>
      </c>
      <c r="AS1057" s="12" t="str">
        <f t="shared" si="340"/>
        <v>increase or decrease</v>
      </c>
      <c r="AT1057" s="12" t="str">
        <f t="shared" si="341"/>
        <v>decrease</v>
      </c>
      <c r="AU1057" s="12" t="str">
        <f t="shared" si="342"/>
        <v>increase or decrease</v>
      </c>
      <c r="AV1057" s="12" t="str">
        <f t="shared" si="343"/>
        <v>decrease</v>
      </c>
      <c r="AW1057" s="12" t="str">
        <f t="shared" si="344"/>
        <v>increase or decrease</v>
      </c>
      <c r="AX1057" s="12" t="str">
        <f t="shared" si="345"/>
        <v>decrease</v>
      </c>
      <c r="AY1057" s="103"/>
      <c r="AZ1057" s="103" t="str">
        <f t="shared" si="346"/>
        <v xml:space="preserve"> </v>
      </c>
      <c r="BA1057" s="103" t="str">
        <f t="shared" si="347"/>
        <v xml:space="preserve"> </v>
      </c>
      <c r="BB1057" s="103" t="str">
        <f t="shared" si="348"/>
        <v>decrease</v>
      </c>
      <c r="BC1057" s="12" t="str">
        <f t="shared" si="349"/>
        <v xml:space="preserve"> </v>
      </c>
      <c r="BD1057" s="12" t="str">
        <f t="shared" si="350"/>
        <v>decrease</v>
      </c>
      <c r="BE1057" s="12" t="str">
        <f t="shared" si="351"/>
        <v xml:space="preserve"> </v>
      </c>
      <c r="BH1057" s="110">
        <f t="shared" si="352"/>
        <v>-9.2664092664092659E-2</v>
      </c>
      <c r="BI1057" s="110">
        <f t="shared" si="353"/>
        <v>-0.22693266832917705</v>
      </c>
      <c r="BJ1057" s="110">
        <f t="shared" si="354"/>
        <v>-0.21497584541062803</v>
      </c>
      <c r="BK1057" s="110">
        <f t="shared" si="355"/>
        <v>-6.3444108761329304E-2</v>
      </c>
      <c r="BL1057" s="110">
        <f t="shared" si="356"/>
        <v>-0.29864253393665158</v>
      </c>
      <c r="BM1057" s="110">
        <f t="shared" si="357"/>
        <v>-0.28728070175438597</v>
      </c>
      <c r="BN1057" s="103"/>
      <c r="BO1057" s="130">
        <f t="shared" si="358"/>
        <v>-0.29864253393665158</v>
      </c>
      <c r="BP1057" s="130" cm="1">
        <f t="array" ref="BP1057">MIN(IF(BH1057:BM1057&lt;0, BH1057:BM1057))</f>
        <v>-0.29864253393665158</v>
      </c>
      <c r="BQ1057" s="12">
        <f t="shared" si="359"/>
        <v>1</v>
      </c>
      <c r="BR1057" s="12">
        <f t="shared" si="360"/>
        <v>0</v>
      </c>
      <c r="BS1057" s="12">
        <f t="shared" si="361"/>
        <v>0</v>
      </c>
      <c r="BT1057" s="12"/>
      <c r="CA1057" s="108"/>
    </row>
    <row r="1058" spans="1:79" x14ac:dyDescent="0.35">
      <c r="A1058" s="18" t="s">
        <v>491</v>
      </c>
      <c r="B1058" s="3" t="s">
        <v>44</v>
      </c>
      <c r="C1058" s="12">
        <v>23012</v>
      </c>
      <c r="D1058" s="12" t="s">
        <v>314</v>
      </c>
      <c r="E1058" s="12">
        <v>223962</v>
      </c>
      <c r="F1058" s="12" t="s">
        <v>315</v>
      </c>
      <c r="G1058" s="12">
        <v>226827</v>
      </c>
      <c r="H1058" s="12">
        <v>1</v>
      </c>
      <c r="I1058" s="104" t="str">
        <f t="shared" si="362"/>
        <v>Does not match old PSSE info</v>
      </c>
      <c r="L1058" s="12">
        <v>582</v>
      </c>
      <c r="M1058" s="12">
        <v>738</v>
      </c>
      <c r="N1058" s="12">
        <v>830</v>
      </c>
      <c r="O1058" s="12">
        <v>694</v>
      </c>
      <c r="P1058" s="12">
        <v>852</v>
      </c>
      <c r="Q1058" s="12">
        <v>961</v>
      </c>
      <c r="R1058" s="1"/>
      <c r="S1058" s="5">
        <v>559</v>
      </c>
      <c r="T1058" s="5">
        <v>680</v>
      </c>
      <c r="U1058" s="5">
        <v>782</v>
      </c>
      <c r="V1058" s="5">
        <v>643</v>
      </c>
      <c r="W1058" s="5">
        <v>793</v>
      </c>
      <c r="X1058" s="52">
        <v>835</v>
      </c>
      <c r="Y1058" s="56">
        <f t="shared" si="363"/>
        <v>-23</v>
      </c>
      <c r="Z1058" s="7">
        <f t="shared" si="364"/>
        <v>-58</v>
      </c>
      <c r="AA1058" s="7">
        <f t="shared" si="365"/>
        <v>-48</v>
      </c>
      <c r="AB1058" s="7">
        <f t="shared" si="366"/>
        <v>-51</v>
      </c>
      <c r="AC1058" s="7">
        <f t="shared" si="367"/>
        <v>-59</v>
      </c>
      <c r="AD1058" s="7">
        <f t="shared" si="368"/>
        <v>-126</v>
      </c>
      <c r="AM1058" s="12" t="str">
        <f t="shared" si="334"/>
        <v>increase or decrease</v>
      </c>
      <c r="AN1058" s="12" t="str">
        <f t="shared" si="335"/>
        <v>decrease</v>
      </c>
      <c r="AO1058" s="12" t="str">
        <f t="shared" si="336"/>
        <v>increase or decrease</v>
      </c>
      <c r="AP1058" s="12" t="str">
        <f t="shared" si="337"/>
        <v>decrease</v>
      </c>
      <c r="AQ1058" s="12" t="str">
        <f t="shared" si="338"/>
        <v>increase or decrease</v>
      </c>
      <c r="AR1058" s="12" t="str">
        <f t="shared" si="339"/>
        <v>decrease</v>
      </c>
      <c r="AS1058" s="12" t="str">
        <f t="shared" si="340"/>
        <v>increase or decrease</v>
      </c>
      <c r="AT1058" s="12" t="str">
        <f t="shared" si="341"/>
        <v>decrease</v>
      </c>
      <c r="AU1058" s="12" t="str">
        <f t="shared" si="342"/>
        <v>increase or decrease</v>
      </c>
      <c r="AV1058" s="12" t="str">
        <f t="shared" si="343"/>
        <v>decrease</v>
      </c>
      <c r="AW1058" s="12" t="str">
        <f t="shared" si="344"/>
        <v>increase or decrease</v>
      </c>
      <c r="AX1058" s="12" t="str">
        <f t="shared" si="345"/>
        <v>decrease</v>
      </c>
      <c r="AY1058" s="103"/>
      <c r="AZ1058" s="103" t="str">
        <f t="shared" si="346"/>
        <v xml:space="preserve"> </v>
      </c>
      <c r="BA1058" s="103" t="str">
        <f t="shared" si="347"/>
        <v xml:space="preserve"> </v>
      </c>
      <c r="BB1058" s="103" t="str">
        <f t="shared" si="348"/>
        <v>decrease</v>
      </c>
      <c r="BC1058" s="12" t="str">
        <f t="shared" si="349"/>
        <v xml:space="preserve"> </v>
      </c>
      <c r="BD1058" s="12" t="str">
        <f t="shared" si="350"/>
        <v>decrease</v>
      </c>
      <c r="BE1058" s="12" t="str">
        <f t="shared" si="351"/>
        <v xml:space="preserve"> </v>
      </c>
      <c r="BH1058" s="110">
        <f t="shared" si="352"/>
        <v>-3.951890034364261E-2</v>
      </c>
      <c r="BI1058" s="110">
        <f t="shared" si="353"/>
        <v>-7.8590785907859076E-2</v>
      </c>
      <c r="BJ1058" s="110">
        <f t="shared" si="354"/>
        <v>-5.7831325301204821E-2</v>
      </c>
      <c r="BK1058" s="110">
        <f t="shared" si="355"/>
        <v>-7.3487031700288183E-2</v>
      </c>
      <c r="BL1058" s="110">
        <f t="shared" si="356"/>
        <v>-6.9248826291079812E-2</v>
      </c>
      <c r="BM1058" s="110">
        <f t="shared" si="357"/>
        <v>-0.13111342351716962</v>
      </c>
      <c r="BN1058" s="103"/>
      <c r="BO1058" s="130">
        <f t="shared" si="358"/>
        <v>-0.13111342351716962</v>
      </c>
      <c r="BP1058" s="130" cm="1">
        <f t="array" ref="BP1058">MIN(IF(BH1058:BM1058&lt;0, BH1058:BM1058))</f>
        <v>-0.13111342351716962</v>
      </c>
      <c r="BQ1058" s="12">
        <f t="shared" si="359"/>
        <v>0</v>
      </c>
      <c r="BR1058" s="12">
        <f t="shared" si="360"/>
        <v>1</v>
      </c>
      <c r="BS1058" s="12">
        <f t="shared" si="361"/>
        <v>0</v>
      </c>
      <c r="BT1058" s="12"/>
      <c r="CA1058" s="108"/>
    </row>
    <row r="1059" spans="1:79" x14ac:dyDescent="0.35">
      <c r="A1059" s="18" t="s">
        <v>488</v>
      </c>
      <c r="B1059" s="3" t="s">
        <v>44</v>
      </c>
      <c r="C1059" s="12">
        <v>23013</v>
      </c>
      <c r="D1059" s="12" t="s">
        <v>315</v>
      </c>
      <c r="E1059" s="12">
        <v>223961</v>
      </c>
      <c r="F1059" s="12" t="s">
        <v>314</v>
      </c>
      <c r="G1059" s="12">
        <v>226829</v>
      </c>
      <c r="H1059" s="12">
        <v>1</v>
      </c>
      <c r="I1059" s="104" t="str">
        <f t="shared" si="362"/>
        <v>Does not match old PSSE info</v>
      </c>
      <c r="L1059" s="12">
        <v>582</v>
      </c>
      <c r="M1059" s="12">
        <v>738</v>
      </c>
      <c r="N1059" s="12">
        <v>830</v>
      </c>
      <c r="O1059" s="12">
        <v>694</v>
      </c>
      <c r="P1059" s="12">
        <v>852</v>
      </c>
      <c r="Q1059" s="12">
        <v>961</v>
      </c>
      <c r="R1059" s="1"/>
      <c r="S1059" s="5">
        <v>559</v>
      </c>
      <c r="T1059" s="5">
        <v>680</v>
      </c>
      <c r="U1059" s="5">
        <v>782</v>
      </c>
      <c r="V1059" s="5">
        <v>643</v>
      </c>
      <c r="W1059" s="5">
        <v>793</v>
      </c>
      <c r="X1059" s="52">
        <v>835</v>
      </c>
      <c r="Y1059" s="56">
        <f t="shared" si="363"/>
        <v>-23</v>
      </c>
      <c r="Z1059" s="7">
        <f t="shared" si="364"/>
        <v>-58</v>
      </c>
      <c r="AA1059" s="7">
        <f t="shared" si="365"/>
        <v>-48</v>
      </c>
      <c r="AB1059" s="7">
        <f t="shared" si="366"/>
        <v>-51</v>
      </c>
      <c r="AC1059" s="7">
        <f t="shared" si="367"/>
        <v>-59</v>
      </c>
      <c r="AD1059" s="7">
        <f t="shared" si="368"/>
        <v>-126</v>
      </c>
      <c r="AM1059" s="12" t="str">
        <f t="shared" si="334"/>
        <v>increase or decrease</v>
      </c>
      <c r="AN1059" s="12" t="str">
        <f t="shared" si="335"/>
        <v>decrease</v>
      </c>
      <c r="AO1059" s="12" t="str">
        <f t="shared" si="336"/>
        <v>increase or decrease</v>
      </c>
      <c r="AP1059" s="12" t="str">
        <f t="shared" si="337"/>
        <v>decrease</v>
      </c>
      <c r="AQ1059" s="12" t="str">
        <f t="shared" si="338"/>
        <v>increase or decrease</v>
      </c>
      <c r="AR1059" s="12" t="str">
        <f t="shared" si="339"/>
        <v>decrease</v>
      </c>
      <c r="AS1059" s="12" t="str">
        <f t="shared" si="340"/>
        <v>increase or decrease</v>
      </c>
      <c r="AT1059" s="12" t="str">
        <f t="shared" si="341"/>
        <v>decrease</v>
      </c>
      <c r="AU1059" s="12" t="str">
        <f t="shared" si="342"/>
        <v>increase or decrease</v>
      </c>
      <c r="AV1059" s="12" t="str">
        <f t="shared" si="343"/>
        <v>decrease</v>
      </c>
      <c r="AW1059" s="12" t="str">
        <f t="shared" si="344"/>
        <v>increase or decrease</v>
      </c>
      <c r="AX1059" s="12" t="str">
        <f t="shared" si="345"/>
        <v>decrease</v>
      </c>
      <c r="AY1059" s="103"/>
      <c r="AZ1059" s="103" t="str">
        <f t="shared" si="346"/>
        <v xml:space="preserve"> </v>
      </c>
      <c r="BA1059" s="103" t="str">
        <f t="shared" si="347"/>
        <v xml:space="preserve"> </v>
      </c>
      <c r="BB1059" s="103" t="str">
        <f t="shared" si="348"/>
        <v>decrease</v>
      </c>
      <c r="BC1059" s="12" t="str">
        <f t="shared" si="349"/>
        <v xml:space="preserve"> </v>
      </c>
      <c r="BD1059" s="12" t="str">
        <f t="shared" si="350"/>
        <v>decrease</v>
      </c>
      <c r="BE1059" s="12" t="str">
        <f t="shared" si="351"/>
        <v xml:space="preserve"> </v>
      </c>
      <c r="BH1059" s="110">
        <f t="shared" si="352"/>
        <v>-3.951890034364261E-2</v>
      </c>
      <c r="BI1059" s="110">
        <f t="shared" si="353"/>
        <v>-7.8590785907859076E-2</v>
      </c>
      <c r="BJ1059" s="110">
        <f t="shared" si="354"/>
        <v>-5.7831325301204821E-2</v>
      </c>
      <c r="BK1059" s="110">
        <f t="shared" si="355"/>
        <v>-7.3487031700288183E-2</v>
      </c>
      <c r="BL1059" s="110">
        <f t="shared" si="356"/>
        <v>-6.9248826291079812E-2</v>
      </c>
      <c r="BM1059" s="110">
        <f t="shared" si="357"/>
        <v>-0.13111342351716962</v>
      </c>
      <c r="BN1059" s="103"/>
      <c r="BO1059" s="130">
        <f t="shared" si="358"/>
        <v>-0.13111342351716962</v>
      </c>
      <c r="BP1059" s="130" cm="1">
        <f t="array" ref="BP1059">MIN(IF(BH1059:BM1059&lt;0, BH1059:BM1059))</f>
        <v>-0.13111342351716962</v>
      </c>
      <c r="BQ1059" s="12">
        <f t="shared" si="359"/>
        <v>0</v>
      </c>
      <c r="BR1059" s="12">
        <f t="shared" si="360"/>
        <v>1</v>
      </c>
      <c r="BS1059" s="12">
        <f t="shared" si="361"/>
        <v>0</v>
      </c>
      <c r="BT1059" s="12"/>
      <c r="CA1059" s="108"/>
    </row>
    <row r="1060" spans="1:79" x14ac:dyDescent="0.35">
      <c r="A1060" s="18" t="s">
        <v>491</v>
      </c>
      <c r="B1060" s="3" t="s">
        <v>44</v>
      </c>
      <c r="C1060" s="12">
        <v>23014</v>
      </c>
      <c r="D1060" s="12" t="s">
        <v>314</v>
      </c>
      <c r="E1060" s="12">
        <v>223962</v>
      </c>
      <c r="F1060" s="12" t="s">
        <v>315</v>
      </c>
      <c r="G1060" s="12">
        <v>226828</v>
      </c>
      <c r="H1060" s="12">
        <v>1</v>
      </c>
      <c r="I1060" s="7" t="str">
        <f t="shared" si="362"/>
        <v>Matches old PSSE info</v>
      </c>
      <c r="L1060" s="12">
        <v>582</v>
      </c>
      <c r="M1060" s="12">
        <v>738</v>
      </c>
      <c r="N1060" s="12">
        <v>830</v>
      </c>
      <c r="O1060" s="12">
        <v>694</v>
      </c>
      <c r="P1060" s="12">
        <v>852</v>
      </c>
      <c r="Q1060" s="12">
        <v>961</v>
      </c>
      <c r="R1060" s="1"/>
      <c r="S1060" s="5">
        <v>559</v>
      </c>
      <c r="T1060" s="5">
        <v>680</v>
      </c>
      <c r="U1060" s="5">
        <v>782</v>
      </c>
      <c r="V1060" s="5">
        <v>643</v>
      </c>
      <c r="W1060" s="5">
        <v>793</v>
      </c>
      <c r="X1060" s="52">
        <v>835</v>
      </c>
      <c r="Y1060" s="56">
        <f t="shared" si="363"/>
        <v>-23</v>
      </c>
      <c r="Z1060" s="7">
        <f t="shared" si="364"/>
        <v>-58</v>
      </c>
      <c r="AA1060" s="7">
        <f t="shared" si="365"/>
        <v>-48</v>
      </c>
      <c r="AB1060" s="7">
        <f t="shared" si="366"/>
        <v>-51</v>
      </c>
      <c r="AC1060" s="7">
        <f t="shared" si="367"/>
        <v>-59</v>
      </c>
      <c r="AD1060" s="7">
        <f t="shared" si="368"/>
        <v>-126</v>
      </c>
      <c r="AM1060" s="12" t="str">
        <f t="shared" si="334"/>
        <v>increase or decrease</v>
      </c>
      <c r="AN1060" s="12" t="str">
        <f t="shared" si="335"/>
        <v>decrease</v>
      </c>
      <c r="AO1060" s="12" t="str">
        <f t="shared" si="336"/>
        <v>increase or decrease</v>
      </c>
      <c r="AP1060" s="12" t="str">
        <f t="shared" si="337"/>
        <v>decrease</v>
      </c>
      <c r="AQ1060" s="12" t="str">
        <f t="shared" si="338"/>
        <v>increase or decrease</v>
      </c>
      <c r="AR1060" s="12" t="str">
        <f t="shared" si="339"/>
        <v>decrease</v>
      </c>
      <c r="AS1060" s="12" t="str">
        <f t="shared" si="340"/>
        <v>increase or decrease</v>
      </c>
      <c r="AT1060" s="12" t="str">
        <f t="shared" si="341"/>
        <v>decrease</v>
      </c>
      <c r="AU1060" s="12" t="str">
        <f t="shared" si="342"/>
        <v>increase or decrease</v>
      </c>
      <c r="AV1060" s="12" t="str">
        <f t="shared" si="343"/>
        <v>decrease</v>
      </c>
      <c r="AW1060" s="12" t="str">
        <f t="shared" si="344"/>
        <v>increase or decrease</v>
      </c>
      <c r="AX1060" s="12" t="str">
        <f t="shared" si="345"/>
        <v>decrease</v>
      </c>
      <c r="AY1060" s="103"/>
      <c r="AZ1060" s="103" t="str">
        <f t="shared" si="346"/>
        <v xml:space="preserve"> </v>
      </c>
      <c r="BA1060" s="103" t="str">
        <f t="shared" si="347"/>
        <v xml:space="preserve"> </v>
      </c>
      <c r="BB1060" s="103" t="str">
        <f t="shared" si="348"/>
        <v>decrease</v>
      </c>
      <c r="BC1060" s="12" t="str">
        <f t="shared" si="349"/>
        <v xml:space="preserve"> </v>
      </c>
      <c r="BD1060" s="12" t="str">
        <f t="shared" si="350"/>
        <v>decrease</v>
      </c>
      <c r="BE1060" s="12" t="str">
        <f t="shared" si="351"/>
        <v xml:space="preserve"> </v>
      </c>
      <c r="BH1060" s="110">
        <f t="shared" si="352"/>
        <v>-3.951890034364261E-2</v>
      </c>
      <c r="BI1060" s="110">
        <f t="shared" si="353"/>
        <v>-7.8590785907859076E-2</v>
      </c>
      <c r="BJ1060" s="110">
        <f t="shared" si="354"/>
        <v>-5.7831325301204821E-2</v>
      </c>
      <c r="BK1060" s="110">
        <f t="shared" si="355"/>
        <v>-7.3487031700288183E-2</v>
      </c>
      <c r="BL1060" s="110">
        <f t="shared" si="356"/>
        <v>-6.9248826291079812E-2</v>
      </c>
      <c r="BM1060" s="110">
        <f t="shared" si="357"/>
        <v>-0.13111342351716962</v>
      </c>
      <c r="BN1060" s="103"/>
      <c r="BO1060" s="130">
        <f t="shared" si="358"/>
        <v>-0.13111342351716962</v>
      </c>
      <c r="BP1060" s="130" cm="1">
        <f t="array" ref="BP1060">MIN(IF(BH1060:BM1060&lt;0, BH1060:BM1060))</f>
        <v>-0.13111342351716962</v>
      </c>
      <c r="BQ1060" s="12">
        <f t="shared" si="359"/>
        <v>0</v>
      </c>
      <c r="BR1060" s="12">
        <f t="shared" si="360"/>
        <v>1</v>
      </c>
      <c r="BS1060" s="12">
        <f t="shared" si="361"/>
        <v>0</v>
      </c>
      <c r="BT1060" s="12"/>
      <c r="CA1060" s="108"/>
    </row>
    <row r="1061" spans="1:79" x14ac:dyDescent="0.35">
      <c r="A1061" s="18" t="s">
        <v>493</v>
      </c>
      <c r="B1061" s="3" t="s">
        <v>44</v>
      </c>
      <c r="C1061" s="12">
        <v>23015</v>
      </c>
      <c r="D1061" s="12" t="s">
        <v>314</v>
      </c>
      <c r="E1061" s="12">
        <v>223961</v>
      </c>
      <c r="F1061" s="12" t="s">
        <v>315</v>
      </c>
      <c r="G1061" s="12">
        <v>226830</v>
      </c>
      <c r="H1061" s="12">
        <v>1</v>
      </c>
      <c r="I1061" s="104" t="str">
        <f t="shared" si="362"/>
        <v>Does not match old PSSE info</v>
      </c>
      <c r="L1061" s="12">
        <v>582</v>
      </c>
      <c r="M1061" s="12">
        <v>738</v>
      </c>
      <c r="N1061" s="12">
        <v>830</v>
      </c>
      <c r="O1061" s="12">
        <v>694</v>
      </c>
      <c r="P1061" s="12">
        <v>852</v>
      </c>
      <c r="Q1061" s="12">
        <v>961</v>
      </c>
      <c r="R1061" s="1"/>
      <c r="S1061" s="5">
        <v>559</v>
      </c>
      <c r="T1061" s="5">
        <v>680</v>
      </c>
      <c r="U1061" s="5">
        <v>782</v>
      </c>
      <c r="V1061" s="5">
        <v>643</v>
      </c>
      <c r="W1061" s="5">
        <v>793</v>
      </c>
      <c r="X1061" s="52">
        <v>912</v>
      </c>
      <c r="Y1061" s="56">
        <f t="shared" si="363"/>
        <v>-23</v>
      </c>
      <c r="Z1061" s="7">
        <f t="shared" si="364"/>
        <v>-58</v>
      </c>
      <c r="AA1061" s="7">
        <f t="shared" si="365"/>
        <v>-48</v>
      </c>
      <c r="AB1061" s="7">
        <f t="shared" si="366"/>
        <v>-51</v>
      </c>
      <c r="AC1061" s="7">
        <f t="shared" si="367"/>
        <v>-59</v>
      </c>
      <c r="AD1061" s="7">
        <f t="shared" si="368"/>
        <v>-49</v>
      </c>
      <c r="AM1061" s="12" t="str">
        <f t="shared" si="334"/>
        <v>increase or decrease</v>
      </c>
      <c r="AN1061" s="12" t="str">
        <f t="shared" si="335"/>
        <v>decrease</v>
      </c>
      <c r="AO1061" s="12" t="str">
        <f t="shared" si="336"/>
        <v>increase or decrease</v>
      </c>
      <c r="AP1061" s="12" t="str">
        <f t="shared" si="337"/>
        <v>decrease</v>
      </c>
      <c r="AQ1061" s="12" t="str">
        <f t="shared" si="338"/>
        <v>increase or decrease</v>
      </c>
      <c r="AR1061" s="12" t="str">
        <f t="shared" si="339"/>
        <v>decrease</v>
      </c>
      <c r="AS1061" s="12" t="str">
        <f t="shared" si="340"/>
        <v>increase or decrease</v>
      </c>
      <c r="AT1061" s="12" t="str">
        <f t="shared" si="341"/>
        <v>decrease</v>
      </c>
      <c r="AU1061" s="12" t="str">
        <f t="shared" si="342"/>
        <v>increase or decrease</v>
      </c>
      <c r="AV1061" s="12" t="str">
        <f t="shared" si="343"/>
        <v>decrease</v>
      </c>
      <c r="AW1061" s="12" t="str">
        <f t="shared" si="344"/>
        <v>increase or decrease</v>
      </c>
      <c r="AX1061" s="12" t="str">
        <f t="shared" si="345"/>
        <v>decrease</v>
      </c>
      <c r="AY1061" s="103"/>
      <c r="AZ1061" s="103" t="str">
        <f t="shared" si="346"/>
        <v xml:space="preserve"> </v>
      </c>
      <c r="BA1061" s="103" t="str">
        <f t="shared" si="347"/>
        <v xml:space="preserve"> </v>
      </c>
      <c r="BB1061" s="103" t="str">
        <f t="shared" si="348"/>
        <v>decrease</v>
      </c>
      <c r="BC1061" s="12" t="str">
        <f t="shared" si="349"/>
        <v xml:space="preserve"> </v>
      </c>
      <c r="BD1061" s="12" t="str">
        <f t="shared" si="350"/>
        <v>decrease</v>
      </c>
      <c r="BE1061" s="12" t="str">
        <f t="shared" si="351"/>
        <v xml:space="preserve"> </v>
      </c>
      <c r="BH1061" s="110">
        <f t="shared" si="352"/>
        <v>-3.951890034364261E-2</v>
      </c>
      <c r="BI1061" s="110">
        <f t="shared" si="353"/>
        <v>-7.8590785907859076E-2</v>
      </c>
      <c r="BJ1061" s="110">
        <f t="shared" si="354"/>
        <v>-5.7831325301204821E-2</v>
      </c>
      <c r="BK1061" s="110">
        <f t="shared" si="355"/>
        <v>-7.3487031700288183E-2</v>
      </c>
      <c r="BL1061" s="110">
        <f t="shared" si="356"/>
        <v>-6.9248826291079812E-2</v>
      </c>
      <c r="BM1061" s="110">
        <f t="shared" si="357"/>
        <v>-5.0988553590010408E-2</v>
      </c>
      <c r="BN1061" s="103"/>
      <c r="BO1061" s="130">
        <f t="shared" si="358"/>
        <v>-7.8590785907859076E-2</v>
      </c>
      <c r="BP1061" s="130" cm="1">
        <f t="array" ref="BP1061">MIN(IF(BH1061:BM1061&lt;0, BH1061:BM1061))</f>
        <v>-7.8590785907859076E-2</v>
      </c>
      <c r="BQ1061" s="12">
        <f t="shared" si="359"/>
        <v>0</v>
      </c>
      <c r="BR1061" s="12">
        <f t="shared" si="360"/>
        <v>0</v>
      </c>
      <c r="BS1061" s="12">
        <f t="shared" si="361"/>
        <v>1</v>
      </c>
      <c r="BT1061" s="12"/>
      <c r="CA1061" s="108"/>
    </row>
    <row r="1062" spans="1:79" x14ac:dyDescent="0.35">
      <c r="B1062" s="3" t="s">
        <v>44</v>
      </c>
      <c r="C1062" s="12">
        <v>23016</v>
      </c>
      <c r="D1062" s="12" t="s">
        <v>68</v>
      </c>
      <c r="E1062" s="12">
        <v>223014</v>
      </c>
      <c r="F1062" s="12" t="s">
        <v>69</v>
      </c>
      <c r="G1062" s="12">
        <v>224017</v>
      </c>
      <c r="H1062" s="12">
        <v>1</v>
      </c>
      <c r="I1062" s="7" t="str">
        <f t="shared" si="362"/>
        <v>Matches old PSSE info</v>
      </c>
      <c r="L1062" s="12">
        <v>306</v>
      </c>
      <c r="M1062" s="12">
        <v>349</v>
      </c>
      <c r="N1062" s="12">
        <v>360</v>
      </c>
      <c r="O1062" s="12">
        <v>322</v>
      </c>
      <c r="P1062" s="12">
        <v>361</v>
      </c>
      <c r="Q1062" s="12">
        <v>372</v>
      </c>
      <c r="R1062" s="1"/>
      <c r="S1062" s="12">
        <v>306</v>
      </c>
      <c r="T1062" s="96">
        <v>413</v>
      </c>
      <c r="U1062" s="96">
        <v>426</v>
      </c>
      <c r="V1062" s="12">
        <v>322</v>
      </c>
      <c r="W1062" s="96">
        <v>421</v>
      </c>
      <c r="X1062" s="98">
        <v>434</v>
      </c>
      <c r="Y1062" s="56">
        <f t="shared" si="363"/>
        <v>0</v>
      </c>
      <c r="Z1062" s="7">
        <f t="shared" si="364"/>
        <v>64</v>
      </c>
      <c r="AA1062" s="7">
        <f t="shared" si="365"/>
        <v>66</v>
      </c>
      <c r="AB1062" s="7">
        <f t="shared" si="366"/>
        <v>0</v>
      </c>
      <c r="AC1062" s="7">
        <f t="shared" si="367"/>
        <v>60</v>
      </c>
      <c r="AD1062" s="7">
        <f t="shared" si="368"/>
        <v>62</v>
      </c>
      <c r="AM1062" s="12" t="str">
        <f t="shared" si="334"/>
        <v>no change</v>
      </c>
      <c r="AN1062" s="12" t="str">
        <f t="shared" si="335"/>
        <v>blank</v>
      </c>
      <c r="AO1062" s="12" t="str">
        <f t="shared" si="336"/>
        <v>increase or decrease</v>
      </c>
      <c r="AP1062" s="12" t="str">
        <f t="shared" si="337"/>
        <v>increase</v>
      </c>
      <c r="AQ1062" s="12" t="str">
        <f t="shared" si="338"/>
        <v>increase or decrease</v>
      </c>
      <c r="AR1062" s="12" t="str">
        <f t="shared" si="339"/>
        <v>increase</v>
      </c>
      <c r="AS1062" s="12" t="str">
        <f t="shared" si="340"/>
        <v>no change</v>
      </c>
      <c r="AT1062" s="12" t="str">
        <f t="shared" si="341"/>
        <v>blank</v>
      </c>
      <c r="AU1062" s="12" t="str">
        <f t="shared" si="342"/>
        <v>increase or decrease</v>
      </c>
      <c r="AV1062" s="12" t="str">
        <f t="shared" si="343"/>
        <v>increase</v>
      </c>
      <c r="AW1062" s="12" t="str">
        <f t="shared" si="344"/>
        <v>increase or decrease</v>
      </c>
      <c r="AX1062" s="12" t="str">
        <f t="shared" si="345"/>
        <v>increase</v>
      </c>
      <c r="AY1062" s="103"/>
      <c r="AZ1062" s="103" t="str">
        <f t="shared" si="346"/>
        <v xml:space="preserve"> </v>
      </c>
      <c r="BA1062" s="103" t="str">
        <f t="shared" si="347"/>
        <v>increase</v>
      </c>
      <c r="BB1062" s="103" t="str">
        <f t="shared" si="348"/>
        <v xml:space="preserve"> </v>
      </c>
      <c r="BC1062" s="12" t="str">
        <f t="shared" si="349"/>
        <v>increase</v>
      </c>
      <c r="BD1062" s="12" t="str">
        <f t="shared" si="350"/>
        <v xml:space="preserve"> </v>
      </c>
      <c r="BE1062" s="12" t="str">
        <f t="shared" si="351"/>
        <v xml:space="preserve"> </v>
      </c>
      <c r="BH1062" s="110">
        <f t="shared" si="352"/>
        <v>0</v>
      </c>
      <c r="BI1062" s="110">
        <f t="shared" si="353"/>
        <v>0.18338108882521489</v>
      </c>
      <c r="BJ1062" s="110">
        <f t="shared" si="354"/>
        <v>0.18333333333333332</v>
      </c>
      <c r="BK1062" s="110">
        <f t="shared" si="355"/>
        <v>0</v>
      </c>
      <c r="BL1062" s="110">
        <f t="shared" si="356"/>
        <v>0.16620498614958448</v>
      </c>
      <c r="BM1062" s="110">
        <f t="shared" si="357"/>
        <v>0.16666666666666666</v>
      </c>
      <c r="BN1062" s="103"/>
      <c r="BO1062" s="130">
        <f t="shared" si="358"/>
        <v>0.18338108882521489</v>
      </c>
      <c r="BP1062" s="130" cm="1">
        <f t="array" ref="BP1062">MIN(IF(BH1062:BM1062&lt;0, BH1062:BM1062))</f>
        <v>0</v>
      </c>
      <c r="BQ1062" s="12">
        <f t="shared" si="359"/>
        <v>0</v>
      </c>
      <c r="BR1062" s="12">
        <f t="shared" si="360"/>
        <v>0</v>
      </c>
      <c r="BS1062" s="12">
        <f t="shared" si="361"/>
        <v>0</v>
      </c>
      <c r="BT1062" s="12"/>
      <c r="CA1062" s="108"/>
    </row>
    <row r="1063" spans="1:79" x14ac:dyDescent="0.35">
      <c r="A1063" s="18" t="s">
        <v>493</v>
      </c>
      <c r="B1063" s="3" t="s">
        <v>44</v>
      </c>
      <c r="C1063" s="12">
        <v>23018</v>
      </c>
      <c r="D1063" s="12" t="s">
        <v>316</v>
      </c>
      <c r="E1063" s="12">
        <v>223965</v>
      </c>
      <c r="F1063" s="12" t="s">
        <v>317</v>
      </c>
      <c r="G1063" s="12">
        <v>223970</v>
      </c>
      <c r="H1063" s="12">
        <v>1</v>
      </c>
      <c r="I1063" s="7" t="str">
        <f t="shared" si="362"/>
        <v>Matches old PSSE info</v>
      </c>
      <c r="L1063" s="12">
        <v>608</v>
      </c>
      <c r="M1063" s="12">
        <v>764</v>
      </c>
      <c r="N1063" s="12">
        <v>856</v>
      </c>
      <c r="O1063" s="12">
        <v>715</v>
      </c>
      <c r="P1063" s="12">
        <v>874</v>
      </c>
      <c r="Q1063" s="12">
        <v>981</v>
      </c>
      <c r="R1063" s="1"/>
      <c r="S1063" s="5">
        <v>419</v>
      </c>
      <c r="T1063" s="5">
        <v>521</v>
      </c>
      <c r="U1063" s="5">
        <v>599</v>
      </c>
      <c r="V1063" s="5">
        <v>482</v>
      </c>
      <c r="W1063" s="5">
        <v>608</v>
      </c>
      <c r="X1063" s="52">
        <v>699</v>
      </c>
      <c r="Y1063" s="56">
        <f t="shared" si="363"/>
        <v>-189</v>
      </c>
      <c r="Z1063" s="7">
        <f t="shared" si="364"/>
        <v>-243</v>
      </c>
      <c r="AA1063" s="7">
        <f t="shared" si="365"/>
        <v>-257</v>
      </c>
      <c r="AB1063" s="7">
        <f t="shared" si="366"/>
        <v>-233</v>
      </c>
      <c r="AC1063" s="7">
        <f t="shared" si="367"/>
        <v>-266</v>
      </c>
      <c r="AD1063" s="7">
        <f t="shared" si="368"/>
        <v>-282</v>
      </c>
      <c r="AM1063" s="12" t="str">
        <f t="shared" si="334"/>
        <v>increase or decrease</v>
      </c>
      <c r="AN1063" s="12" t="str">
        <f t="shared" si="335"/>
        <v>decrease</v>
      </c>
      <c r="AO1063" s="12" t="str">
        <f t="shared" si="336"/>
        <v>increase or decrease</v>
      </c>
      <c r="AP1063" s="12" t="str">
        <f t="shared" si="337"/>
        <v>decrease</v>
      </c>
      <c r="AQ1063" s="12" t="str">
        <f t="shared" si="338"/>
        <v>increase or decrease</v>
      </c>
      <c r="AR1063" s="12" t="str">
        <f t="shared" si="339"/>
        <v>decrease</v>
      </c>
      <c r="AS1063" s="12" t="str">
        <f t="shared" si="340"/>
        <v>increase or decrease</v>
      </c>
      <c r="AT1063" s="12" t="str">
        <f t="shared" si="341"/>
        <v>decrease</v>
      </c>
      <c r="AU1063" s="12" t="str">
        <f t="shared" si="342"/>
        <v>increase or decrease</v>
      </c>
      <c r="AV1063" s="12" t="str">
        <f t="shared" si="343"/>
        <v>decrease</v>
      </c>
      <c r="AW1063" s="12" t="str">
        <f t="shared" si="344"/>
        <v>increase or decrease</v>
      </c>
      <c r="AX1063" s="12" t="str">
        <f t="shared" si="345"/>
        <v>decrease</v>
      </c>
      <c r="AY1063" s="103"/>
      <c r="AZ1063" s="103" t="str">
        <f t="shared" si="346"/>
        <v xml:space="preserve"> </v>
      </c>
      <c r="BA1063" s="103" t="str">
        <f t="shared" si="347"/>
        <v xml:space="preserve"> </v>
      </c>
      <c r="BB1063" s="103" t="str">
        <f t="shared" si="348"/>
        <v>decrease</v>
      </c>
      <c r="BC1063" s="12" t="str">
        <f t="shared" si="349"/>
        <v xml:space="preserve"> </v>
      </c>
      <c r="BD1063" s="12" t="str">
        <f t="shared" si="350"/>
        <v>decrease</v>
      </c>
      <c r="BE1063" s="12" t="str">
        <f t="shared" si="351"/>
        <v xml:space="preserve"> </v>
      </c>
      <c r="BH1063" s="110">
        <f t="shared" si="352"/>
        <v>-0.31085526315789475</v>
      </c>
      <c r="BI1063" s="110">
        <f t="shared" si="353"/>
        <v>-0.31806282722513091</v>
      </c>
      <c r="BJ1063" s="110">
        <f t="shared" si="354"/>
        <v>-0.30023364485981308</v>
      </c>
      <c r="BK1063" s="110">
        <f t="shared" si="355"/>
        <v>-0.3258741258741259</v>
      </c>
      <c r="BL1063" s="110">
        <f t="shared" si="356"/>
        <v>-0.30434782608695654</v>
      </c>
      <c r="BM1063" s="110">
        <f t="shared" si="357"/>
        <v>-0.28746177370030579</v>
      </c>
      <c r="BN1063" s="103"/>
      <c r="BO1063" s="130">
        <f t="shared" si="358"/>
        <v>-0.3258741258741259</v>
      </c>
      <c r="BP1063" s="130" cm="1">
        <f t="array" ref="BP1063">MIN(IF(BH1063:BM1063&lt;0, BH1063:BM1063))</f>
        <v>-0.3258741258741259</v>
      </c>
      <c r="BQ1063" s="12">
        <f t="shared" si="359"/>
        <v>1</v>
      </c>
      <c r="BR1063" s="12">
        <f t="shared" si="360"/>
        <v>0</v>
      </c>
      <c r="BS1063" s="12">
        <f t="shared" si="361"/>
        <v>0</v>
      </c>
      <c r="BT1063" s="12"/>
      <c r="CA1063" s="108"/>
    </row>
    <row r="1064" spans="1:79" x14ac:dyDescent="0.35">
      <c r="A1064" s="18" t="s">
        <v>493</v>
      </c>
      <c r="B1064" s="3" t="s">
        <v>44</v>
      </c>
      <c r="C1064" s="12">
        <v>23019</v>
      </c>
      <c r="D1064" s="12" t="s">
        <v>316</v>
      </c>
      <c r="E1064" s="12">
        <v>223966</v>
      </c>
      <c r="F1064" s="12" t="s">
        <v>317</v>
      </c>
      <c r="G1064" s="12">
        <v>223970</v>
      </c>
      <c r="H1064" s="12">
        <v>1</v>
      </c>
      <c r="I1064" s="7" t="str">
        <f t="shared" si="362"/>
        <v>Matches old PSSE info</v>
      </c>
      <c r="L1064" s="12">
        <v>656</v>
      </c>
      <c r="M1064" s="12">
        <v>812</v>
      </c>
      <c r="N1064" s="12">
        <v>904</v>
      </c>
      <c r="O1064" s="12">
        <v>755</v>
      </c>
      <c r="P1064" s="12">
        <v>914</v>
      </c>
      <c r="Q1064" s="12">
        <v>1020</v>
      </c>
      <c r="R1064" s="1"/>
      <c r="S1064" s="5">
        <v>419</v>
      </c>
      <c r="T1064" s="5">
        <v>521</v>
      </c>
      <c r="U1064" s="5">
        <v>599</v>
      </c>
      <c r="V1064" s="5">
        <v>482</v>
      </c>
      <c r="W1064" s="5">
        <v>608</v>
      </c>
      <c r="X1064" s="52">
        <v>699</v>
      </c>
      <c r="Y1064" s="56">
        <f t="shared" si="363"/>
        <v>-237</v>
      </c>
      <c r="Z1064" s="7">
        <f t="shared" si="364"/>
        <v>-291</v>
      </c>
      <c r="AA1064" s="7">
        <f t="shared" si="365"/>
        <v>-305</v>
      </c>
      <c r="AB1064" s="7">
        <f t="shared" si="366"/>
        <v>-273</v>
      </c>
      <c r="AC1064" s="7">
        <f t="shared" si="367"/>
        <v>-306</v>
      </c>
      <c r="AD1064" s="7">
        <f t="shared" si="368"/>
        <v>-321</v>
      </c>
      <c r="AM1064" s="12" t="str">
        <f t="shared" si="334"/>
        <v>increase or decrease</v>
      </c>
      <c r="AN1064" s="12" t="str">
        <f t="shared" si="335"/>
        <v>decrease</v>
      </c>
      <c r="AO1064" s="12" t="str">
        <f t="shared" si="336"/>
        <v>increase or decrease</v>
      </c>
      <c r="AP1064" s="12" t="str">
        <f t="shared" si="337"/>
        <v>decrease</v>
      </c>
      <c r="AQ1064" s="12" t="str">
        <f t="shared" si="338"/>
        <v>increase or decrease</v>
      </c>
      <c r="AR1064" s="12" t="str">
        <f t="shared" si="339"/>
        <v>decrease</v>
      </c>
      <c r="AS1064" s="12" t="str">
        <f t="shared" si="340"/>
        <v>increase or decrease</v>
      </c>
      <c r="AT1064" s="12" t="str">
        <f t="shared" si="341"/>
        <v>decrease</v>
      </c>
      <c r="AU1064" s="12" t="str">
        <f t="shared" si="342"/>
        <v>increase or decrease</v>
      </c>
      <c r="AV1064" s="12" t="str">
        <f t="shared" si="343"/>
        <v>decrease</v>
      </c>
      <c r="AW1064" s="12" t="str">
        <f t="shared" si="344"/>
        <v>increase or decrease</v>
      </c>
      <c r="AX1064" s="12" t="str">
        <f t="shared" si="345"/>
        <v>decrease</v>
      </c>
      <c r="AY1064" s="103"/>
      <c r="AZ1064" s="103" t="str">
        <f t="shared" si="346"/>
        <v xml:space="preserve"> </v>
      </c>
      <c r="BA1064" s="103" t="str">
        <f t="shared" si="347"/>
        <v xml:space="preserve"> </v>
      </c>
      <c r="BB1064" s="103" t="str">
        <f t="shared" si="348"/>
        <v>decrease</v>
      </c>
      <c r="BC1064" s="12" t="str">
        <f t="shared" si="349"/>
        <v xml:space="preserve"> </v>
      </c>
      <c r="BD1064" s="12" t="str">
        <f t="shared" si="350"/>
        <v>decrease</v>
      </c>
      <c r="BE1064" s="12" t="str">
        <f t="shared" si="351"/>
        <v xml:space="preserve"> </v>
      </c>
      <c r="BH1064" s="110">
        <f t="shared" si="352"/>
        <v>-0.36128048780487804</v>
      </c>
      <c r="BI1064" s="110">
        <f t="shared" si="353"/>
        <v>-0.35837438423645318</v>
      </c>
      <c r="BJ1064" s="110">
        <f t="shared" si="354"/>
        <v>-0.33738938053097345</v>
      </c>
      <c r="BK1064" s="110">
        <f t="shared" si="355"/>
        <v>-0.36158940397350992</v>
      </c>
      <c r="BL1064" s="110">
        <f t="shared" si="356"/>
        <v>-0.33479212253829321</v>
      </c>
      <c r="BM1064" s="110">
        <f t="shared" si="357"/>
        <v>-0.31470588235294117</v>
      </c>
      <c r="BN1064" s="103"/>
      <c r="BO1064" s="130">
        <f t="shared" si="358"/>
        <v>-0.36158940397350992</v>
      </c>
      <c r="BP1064" s="130" cm="1">
        <f t="array" ref="BP1064">MIN(IF(BH1064:BM1064&lt;0, BH1064:BM1064))</f>
        <v>-0.36158940397350992</v>
      </c>
      <c r="BQ1064" s="12">
        <f t="shared" si="359"/>
        <v>1</v>
      </c>
      <c r="BR1064" s="12">
        <f t="shared" si="360"/>
        <v>0</v>
      </c>
      <c r="BS1064" s="12">
        <f t="shared" si="361"/>
        <v>0</v>
      </c>
      <c r="BT1064" s="12"/>
      <c r="CA1064" s="108"/>
    </row>
    <row r="1065" spans="1:79" x14ac:dyDescent="0.35">
      <c r="B1065" s="3" t="s">
        <v>44</v>
      </c>
      <c r="C1065" s="12">
        <v>23020</v>
      </c>
      <c r="D1065" s="12" t="s">
        <v>70</v>
      </c>
      <c r="E1065" s="12">
        <v>223964</v>
      </c>
      <c r="F1065" s="12" t="s">
        <v>71</v>
      </c>
      <c r="G1065" s="12">
        <v>223970</v>
      </c>
      <c r="H1065" s="12">
        <v>1</v>
      </c>
      <c r="I1065" s="104" t="str">
        <f t="shared" si="362"/>
        <v>Does not match old PSSE info</v>
      </c>
      <c r="L1065" s="12">
        <v>419</v>
      </c>
      <c r="M1065" s="12">
        <v>521</v>
      </c>
      <c r="N1065" s="12">
        <v>599</v>
      </c>
      <c r="O1065" s="12">
        <v>482</v>
      </c>
      <c r="P1065" s="12">
        <v>608</v>
      </c>
      <c r="Q1065" s="12">
        <v>699</v>
      </c>
      <c r="R1065" s="1"/>
      <c r="S1065" s="12">
        <v>419</v>
      </c>
      <c r="T1065" s="12">
        <v>521</v>
      </c>
      <c r="U1065" s="12">
        <v>599</v>
      </c>
      <c r="V1065" s="12">
        <v>482</v>
      </c>
      <c r="W1065" s="12">
        <v>608</v>
      </c>
      <c r="X1065" s="48">
        <v>699</v>
      </c>
      <c r="Y1065" s="56">
        <f t="shared" si="363"/>
        <v>0</v>
      </c>
      <c r="Z1065" s="7">
        <f t="shared" si="364"/>
        <v>0</v>
      </c>
      <c r="AA1065" s="7">
        <f t="shared" si="365"/>
        <v>0</v>
      </c>
      <c r="AB1065" s="7">
        <f t="shared" si="366"/>
        <v>0</v>
      </c>
      <c r="AC1065" s="7">
        <f t="shared" si="367"/>
        <v>0</v>
      </c>
      <c r="AD1065" s="7">
        <f t="shared" si="368"/>
        <v>0</v>
      </c>
      <c r="AM1065" s="12" t="str">
        <f t="shared" si="334"/>
        <v>no change</v>
      </c>
      <c r="AN1065" s="12" t="str">
        <f t="shared" si="335"/>
        <v>blank</v>
      </c>
      <c r="AO1065" s="12" t="str">
        <f t="shared" si="336"/>
        <v>no change</v>
      </c>
      <c r="AP1065" s="12" t="str">
        <f t="shared" si="337"/>
        <v>blank</v>
      </c>
      <c r="AQ1065" s="12" t="str">
        <f t="shared" si="338"/>
        <v>no change</v>
      </c>
      <c r="AR1065" s="12" t="str">
        <f t="shared" si="339"/>
        <v>blank</v>
      </c>
      <c r="AS1065" s="12" t="str">
        <f t="shared" si="340"/>
        <v>no change</v>
      </c>
      <c r="AT1065" s="12" t="str">
        <f t="shared" si="341"/>
        <v>blank</v>
      </c>
      <c r="AU1065" s="12" t="str">
        <f t="shared" si="342"/>
        <v>no change</v>
      </c>
      <c r="AV1065" s="12" t="str">
        <f t="shared" si="343"/>
        <v>blank</v>
      </c>
      <c r="AW1065" s="12" t="str">
        <f t="shared" si="344"/>
        <v>no change</v>
      </c>
      <c r="AX1065" s="12" t="str">
        <f t="shared" si="345"/>
        <v>blank</v>
      </c>
      <c r="AY1065" s="103"/>
      <c r="AZ1065" s="103" t="str">
        <f t="shared" si="346"/>
        <v>no change</v>
      </c>
      <c r="BA1065" s="103" t="str">
        <f t="shared" si="347"/>
        <v xml:space="preserve"> </v>
      </c>
      <c r="BB1065" s="103" t="str">
        <f t="shared" si="348"/>
        <v xml:space="preserve"> </v>
      </c>
      <c r="BC1065" s="12" t="str">
        <f t="shared" si="349"/>
        <v xml:space="preserve"> </v>
      </c>
      <c r="BD1065" s="12" t="str">
        <f t="shared" si="350"/>
        <v xml:space="preserve"> </v>
      </c>
      <c r="BE1065" s="12" t="str">
        <f t="shared" si="351"/>
        <v xml:space="preserve"> </v>
      </c>
      <c r="BH1065" s="110">
        <f t="shared" si="352"/>
        <v>0</v>
      </c>
      <c r="BI1065" s="110">
        <f t="shared" si="353"/>
        <v>0</v>
      </c>
      <c r="BJ1065" s="110">
        <f t="shared" si="354"/>
        <v>0</v>
      </c>
      <c r="BK1065" s="110">
        <f t="shared" si="355"/>
        <v>0</v>
      </c>
      <c r="BL1065" s="110">
        <f t="shared" si="356"/>
        <v>0</v>
      </c>
      <c r="BM1065" s="110">
        <f t="shared" si="357"/>
        <v>0</v>
      </c>
      <c r="BN1065" s="103"/>
      <c r="BO1065" s="130">
        <f t="shared" si="358"/>
        <v>0</v>
      </c>
      <c r="BP1065" s="130" cm="1">
        <f t="array" ref="BP1065">MIN(IF(BH1065:BM1065&lt;0, BH1065:BM1065))</f>
        <v>0</v>
      </c>
      <c r="BQ1065" s="12">
        <f t="shared" si="359"/>
        <v>0</v>
      </c>
      <c r="BR1065" s="12">
        <f t="shared" si="360"/>
        <v>0</v>
      </c>
      <c r="BS1065" s="12">
        <f t="shared" si="361"/>
        <v>0</v>
      </c>
      <c r="BT1065" s="12"/>
      <c r="CA1065" s="108"/>
    </row>
    <row r="1066" spans="1:79" x14ac:dyDescent="0.35">
      <c r="A1066" s="18" t="s">
        <v>493</v>
      </c>
      <c r="B1066" s="3" t="s">
        <v>44</v>
      </c>
      <c r="C1066" s="12">
        <v>23021</v>
      </c>
      <c r="D1066" s="12" t="s">
        <v>316</v>
      </c>
      <c r="E1066" s="12">
        <v>223963</v>
      </c>
      <c r="F1066" s="12" t="s">
        <v>317</v>
      </c>
      <c r="G1066" s="12">
        <v>223970</v>
      </c>
      <c r="H1066" s="12">
        <v>1</v>
      </c>
      <c r="I1066" s="7" t="str">
        <f t="shared" si="362"/>
        <v>Matches old PSSE info</v>
      </c>
      <c r="L1066" s="12">
        <v>656</v>
      </c>
      <c r="M1066" s="12">
        <v>812</v>
      </c>
      <c r="N1066" s="12">
        <v>904</v>
      </c>
      <c r="O1066" s="12">
        <v>755</v>
      </c>
      <c r="P1066" s="12">
        <v>914</v>
      </c>
      <c r="Q1066" s="12">
        <v>1020</v>
      </c>
      <c r="R1066" s="1"/>
      <c r="S1066" s="5">
        <v>419</v>
      </c>
      <c r="T1066" s="5">
        <v>521</v>
      </c>
      <c r="U1066" s="5">
        <v>599</v>
      </c>
      <c r="V1066" s="5">
        <v>482</v>
      </c>
      <c r="W1066" s="5">
        <v>608</v>
      </c>
      <c r="X1066" s="52">
        <v>699</v>
      </c>
      <c r="Y1066" s="56">
        <f t="shared" si="363"/>
        <v>-237</v>
      </c>
      <c r="Z1066" s="7">
        <f t="shared" si="364"/>
        <v>-291</v>
      </c>
      <c r="AA1066" s="7">
        <f t="shared" si="365"/>
        <v>-305</v>
      </c>
      <c r="AB1066" s="7">
        <f t="shared" si="366"/>
        <v>-273</v>
      </c>
      <c r="AC1066" s="7">
        <f t="shared" si="367"/>
        <v>-306</v>
      </c>
      <c r="AD1066" s="7">
        <f t="shared" si="368"/>
        <v>-321</v>
      </c>
      <c r="AM1066" s="12" t="str">
        <f t="shared" ref="AM1066:AM1125" si="369">IF(Y1066=0,"no change","increase or decrease")</f>
        <v>increase or decrease</v>
      </c>
      <c r="AN1066" s="12" t="str">
        <f t="shared" ref="AN1066:AN1125" si="370">IF(AM1066="increase or decrease",IF( Y1066&gt;0,"increase","decrease"),"blank")</f>
        <v>decrease</v>
      </c>
      <c r="AO1066" s="12" t="str">
        <f t="shared" ref="AO1066:AO1125" si="371">IF(Z1066=0,"no change","increase or decrease")</f>
        <v>increase or decrease</v>
      </c>
      <c r="AP1066" s="12" t="str">
        <f t="shared" ref="AP1066:AP1125" si="372">IF(AO1066="increase or decrease",IF( Z1066&gt;0,"increase","decrease"),"blank")</f>
        <v>decrease</v>
      </c>
      <c r="AQ1066" s="12" t="str">
        <f t="shared" ref="AQ1066:AQ1125" si="373">IF(AA1066=0,"no change","increase or decrease")</f>
        <v>increase or decrease</v>
      </c>
      <c r="AR1066" s="12" t="str">
        <f t="shared" ref="AR1066:AR1125" si="374">IF(AQ1066="increase or decrease",IF( AA1066&gt;0,"increase","decrease"),"blank")</f>
        <v>decrease</v>
      </c>
      <c r="AS1066" s="12" t="str">
        <f t="shared" ref="AS1066:AS1125" si="375">IF(AB1066=0,"no change","increase or decrease")</f>
        <v>increase or decrease</v>
      </c>
      <c r="AT1066" s="12" t="str">
        <f t="shared" ref="AT1066:AT1125" si="376">IF(AS1066="increase or decrease",IF( AB1066&gt;0,"increase","decrease"),"blank")</f>
        <v>decrease</v>
      </c>
      <c r="AU1066" s="12" t="str">
        <f t="shared" ref="AU1066:AU1125" si="377">IF(AC1066=0,"no change","increase or decrease")</f>
        <v>increase or decrease</v>
      </c>
      <c r="AV1066" s="12" t="str">
        <f t="shared" ref="AV1066:AV1125" si="378">IF(AU1066="increase or decrease",IF( AC1066&gt;0,"increase","decrease"),"blank")</f>
        <v>decrease</v>
      </c>
      <c r="AW1066" s="12" t="str">
        <f t="shared" ref="AW1066:AW1125" si="379">IF(AD1066=0,"no change","increase or decrease")</f>
        <v>increase or decrease</v>
      </c>
      <c r="AX1066" s="12" t="str">
        <f t="shared" ref="AX1066:AX1125" si="380">IF(AW1066="increase or decrease",IF( AD1066&gt;0,"increase","decrease"),"blank")</f>
        <v>decrease</v>
      </c>
      <c r="AY1066" s="103"/>
      <c r="AZ1066" s="103" t="str">
        <f t="shared" ref="AZ1066:AZ1125" si="381">IF(AND(AM1066="no change", AO1066="no change", AQ1066="no change", AS1066="no change",AU1066="no change",AW1066="no change"),"no change", " ")</f>
        <v xml:space="preserve"> </v>
      </c>
      <c r="BA1066" s="103" t="str">
        <f t="shared" ref="BA1066:BA1125" si="382">IF(OR(AN1066="increase",AP1066="increase",AR1066="increase",AT1066="increase",AV1066="increase",AX1066="increase"), "increase", " ")</f>
        <v xml:space="preserve"> </v>
      </c>
      <c r="BB1066" s="103" t="str">
        <f t="shared" ref="BB1066:BB1125" si="383">IF(OR(AN1066="decrease",AP1066="decrease",AR1066="decrease",AT1066="decrease",AV1066="decrease",AX1066="decrease"), "decrease", " ")</f>
        <v>decrease</v>
      </c>
      <c r="BC1066" s="12" t="str">
        <f t="shared" ref="BC1066:BC1125" si="384">IF(AND(BE1066=" ", BA1066="increase"), "increase", " ")</f>
        <v xml:space="preserve"> </v>
      </c>
      <c r="BD1066" s="12" t="str">
        <f t="shared" ref="BD1066:BD1125" si="385">IF(AND(BE1066=" ", BB1066="decrease"), "decrease", " ")</f>
        <v>decrease</v>
      </c>
      <c r="BE1066" s="12" t="str">
        <f t="shared" ref="BE1066:BE1125" si="386">IF(AND(BA1066="increase", BB1066="decrease"), "both", " ")</f>
        <v xml:space="preserve"> </v>
      </c>
      <c r="BH1066" s="110">
        <f t="shared" ref="BH1066:BH1125" si="387">Y1066/L1066</f>
        <v>-0.36128048780487804</v>
      </c>
      <c r="BI1066" s="110">
        <f t="shared" ref="BI1066:BI1125" si="388">Z1066/M1066</f>
        <v>-0.35837438423645318</v>
      </c>
      <c r="BJ1066" s="110">
        <f t="shared" ref="BJ1066:BJ1125" si="389">AA1066/N1066</f>
        <v>-0.33738938053097345</v>
      </c>
      <c r="BK1066" s="110">
        <f t="shared" ref="BK1066:BK1125" si="390">AB1066/O1066</f>
        <v>-0.36158940397350992</v>
      </c>
      <c r="BL1066" s="110">
        <f t="shared" ref="BL1066:BL1125" si="391">AC1066/P1066</f>
        <v>-0.33479212253829321</v>
      </c>
      <c r="BM1066" s="110">
        <f t="shared" ref="BM1066:BM1125" si="392">AD1066/Q1066</f>
        <v>-0.31470588235294117</v>
      </c>
      <c r="BN1066" s="103"/>
      <c r="BO1066" s="130">
        <f t="shared" si="358"/>
        <v>-0.36158940397350992</v>
      </c>
      <c r="BP1066" s="130" cm="1">
        <f t="array" ref="BP1066">MIN(IF(BH1066:BM1066&lt;0, BH1066:BM1066))</f>
        <v>-0.36158940397350992</v>
      </c>
      <c r="BQ1066" s="12">
        <f t="shared" si="359"/>
        <v>1</v>
      </c>
      <c r="BR1066" s="12">
        <f t="shared" si="360"/>
        <v>0</v>
      </c>
      <c r="BS1066" s="12">
        <f t="shared" si="361"/>
        <v>0</v>
      </c>
      <c r="BT1066" s="12"/>
      <c r="CA1066" s="108"/>
    </row>
    <row r="1067" spans="1:79" x14ac:dyDescent="0.35">
      <c r="A1067" s="18" t="s">
        <v>488</v>
      </c>
      <c r="B1067" s="3" t="s">
        <v>44</v>
      </c>
      <c r="C1067" s="12">
        <v>23022</v>
      </c>
      <c r="D1067" s="12" t="s">
        <v>318</v>
      </c>
      <c r="E1067" s="12">
        <v>223939</v>
      </c>
      <c r="F1067" s="12" t="s">
        <v>335</v>
      </c>
      <c r="G1067" s="12">
        <v>223951</v>
      </c>
      <c r="H1067" s="12">
        <v>1</v>
      </c>
      <c r="I1067" s="7" t="str">
        <f t="shared" si="362"/>
        <v>Matches old PSSE info</v>
      </c>
      <c r="L1067" s="12">
        <v>582</v>
      </c>
      <c r="M1067" s="12">
        <v>738</v>
      </c>
      <c r="N1067" s="12">
        <v>830</v>
      </c>
      <c r="O1067" s="12">
        <v>694</v>
      </c>
      <c r="P1067" s="12">
        <v>852</v>
      </c>
      <c r="Q1067" s="12">
        <v>961</v>
      </c>
      <c r="R1067" s="1"/>
      <c r="S1067" s="5">
        <v>559</v>
      </c>
      <c r="T1067" s="5">
        <v>680</v>
      </c>
      <c r="U1067" s="5">
        <v>782</v>
      </c>
      <c r="V1067" s="5">
        <v>643</v>
      </c>
      <c r="W1067" s="5">
        <v>793</v>
      </c>
      <c r="X1067" s="52">
        <v>835</v>
      </c>
      <c r="Y1067" s="56">
        <f t="shared" si="363"/>
        <v>-23</v>
      </c>
      <c r="Z1067" s="7">
        <f t="shared" si="364"/>
        <v>-58</v>
      </c>
      <c r="AA1067" s="7">
        <f t="shared" si="365"/>
        <v>-48</v>
      </c>
      <c r="AB1067" s="7">
        <f t="shared" si="366"/>
        <v>-51</v>
      </c>
      <c r="AC1067" s="7">
        <f t="shared" si="367"/>
        <v>-59</v>
      </c>
      <c r="AD1067" s="7">
        <f t="shared" si="368"/>
        <v>-126</v>
      </c>
      <c r="AM1067" s="12" t="str">
        <f t="shared" si="369"/>
        <v>increase or decrease</v>
      </c>
      <c r="AN1067" s="12" t="str">
        <f t="shared" si="370"/>
        <v>decrease</v>
      </c>
      <c r="AO1067" s="12" t="str">
        <f t="shared" si="371"/>
        <v>increase or decrease</v>
      </c>
      <c r="AP1067" s="12" t="str">
        <f t="shared" si="372"/>
        <v>decrease</v>
      </c>
      <c r="AQ1067" s="12" t="str">
        <f t="shared" si="373"/>
        <v>increase or decrease</v>
      </c>
      <c r="AR1067" s="12" t="str">
        <f t="shared" si="374"/>
        <v>decrease</v>
      </c>
      <c r="AS1067" s="12" t="str">
        <f t="shared" si="375"/>
        <v>increase or decrease</v>
      </c>
      <c r="AT1067" s="12" t="str">
        <f t="shared" si="376"/>
        <v>decrease</v>
      </c>
      <c r="AU1067" s="12" t="str">
        <f t="shared" si="377"/>
        <v>increase or decrease</v>
      </c>
      <c r="AV1067" s="12" t="str">
        <f t="shared" si="378"/>
        <v>decrease</v>
      </c>
      <c r="AW1067" s="12" t="str">
        <f t="shared" si="379"/>
        <v>increase or decrease</v>
      </c>
      <c r="AX1067" s="12" t="str">
        <f t="shared" si="380"/>
        <v>decrease</v>
      </c>
      <c r="AY1067" s="103"/>
      <c r="AZ1067" s="103" t="str">
        <f t="shared" si="381"/>
        <v xml:space="preserve"> </v>
      </c>
      <c r="BA1067" s="103" t="str">
        <f t="shared" si="382"/>
        <v xml:space="preserve"> </v>
      </c>
      <c r="BB1067" s="103" t="str">
        <f t="shared" si="383"/>
        <v>decrease</v>
      </c>
      <c r="BC1067" s="12" t="str">
        <f t="shared" si="384"/>
        <v xml:space="preserve"> </v>
      </c>
      <c r="BD1067" s="12" t="str">
        <f t="shared" si="385"/>
        <v>decrease</v>
      </c>
      <c r="BE1067" s="12" t="str">
        <f t="shared" si="386"/>
        <v xml:space="preserve"> </v>
      </c>
      <c r="BH1067" s="110">
        <f t="shared" si="387"/>
        <v>-3.951890034364261E-2</v>
      </c>
      <c r="BI1067" s="110">
        <f t="shared" si="388"/>
        <v>-7.8590785907859076E-2</v>
      </c>
      <c r="BJ1067" s="110">
        <f t="shared" si="389"/>
        <v>-5.7831325301204821E-2</v>
      </c>
      <c r="BK1067" s="110">
        <f t="shared" si="390"/>
        <v>-7.3487031700288183E-2</v>
      </c>
      <c r="BL1067" s="110">
        <f t="shared" si="391"/>
        <v>-6.9248826291079812E-2</v>
      </c>
      <c r="BM1067" s="110">
        <f t="shared" si="392"/>
        <v>-0.13111342351716962</v>
      </c>
      <c r="BN1067" s="103"/>
      <c r="BO1067" s="130">
        <f t="shared" si="358"/>
        <v>-0.13111342351716962</v>
      </c>
      <c r="BP1067" s="130" cm="1">
        <f t="array" ref="BP1067">MIN(IF(BH1067:BM1067&lt;0, BH1067:BM1067))</f>
        <v>-0.13111342351716962</v>
      </c>
      <c r="BQ1067" s="12">
        <f t="shared" si="359"/>
        <v>0</v>
      </c>
      <c r="BR1067" s="12">
        <f t="shared" si="360"/>
        <v>1</v>
      </c>
      <c r="BS1067" s="12">
        <f t="shared" si="361"/>
        <v>0</v>
      </c>
      <c r="BT1067" s="12"/>
      <c r="CA1067" s="108"/>
    </row>
    <row r="1068" spans="1:79" x14ac:dyDescent="0.35">
      <c r="A1068" s="18" t="s">
        <v>494</v>
      </c>
      <c r="B1068" s="3" t="s">
        <v>44</v>
      </c>
      <c r="C1068" s="12">
        <v>23023</v>
      </c>
      <c r="D1068" s="12" t="s">
        <v>176</v>
      </c>
      <c r="E1068" s="12">
        <v>223941</v>
      </c>
      <c r="F1068" s="12" t="s">
        <v>126</v>
      </c>
      <c r="G1068" s="12">
        <v>223952</v>
      </c>
      <c r="H1068" s="12">
        <v>1</v>
      </c>
      <c r="I1068" s="7" t="str">
        <f t="shared" si="362"/>
        <v>Matches old PSSE info</v>
      </c>
      <c r="L1068" s="12">
        <v>582</v>
      </c>
      <c r="M1068" s="12">
        <v>738</v>
      </c>
      <c r="N1068" s="12">
        <v>830</v>
      </c>
      <c r="O1068" s="12">
        <v>694</v>
      </c>
      <c r="P1068" s="12">
        <v>852</v>
      </c>
      <c r="Q1068" s="12">
        <v>961</v>
      </c>
      <c r="R1068" s="1"/>
      <c r="S1068" s="5">
        <v>559</v>
      </c>
      <c r="T1068" s="5">
        <v>680</v>
      </c>
      <c r="U1068" s="5">
        <v>782</v>
      </c>
      <c r="V1068" s="5">
        <v>643</v>
      </c>
      <c r="W1068" s="5">
        <v>793</v>
      </c>
      <c r="X1068" s="52">
        <v>835</v>
      </c>
      <c r="Y1068" s="56">
        <f t="shared" si="363"/>
        <v>-23</v>
      </c>
      <c r="Z1068" s="7">
        <f t="shared" si="364"/>
        <v>-58</v>
      </c>
      <c r="AA1068" s="7">
        <f t="shared" si="365"/>
        <v>-48</v>
      </c>
      <c r="AB1068" s="7">
        <f t="shared" si="366"/>
        <v>-51</v>
      </c>
      <c r="AC1068" s="7">
        <f t="shared" si="367"/>
        <v>-59</v>
      </c>
      <c r="AD1068" s="7">
        <f t="shared" si="368"/>
        <v>-126</v>
      </c>
      <c r="AM1068" s="12" t="str">
        <f t="shared" si="369"/>
        <v>increase or decrease</v>
      </c>
      <c r="AN1068" s="12" t="str">
        <f t="shared" si="370"/>
        <v>decrease</v>
      </c>
      <c r="AO1068" s="12" t="str">
        <f t="shared" si="371"/>
        <v>increase or decrease</v>
      </c>
      <c r="AP1068" s="12" t="str">
        <f t="shared" si="372"/>
        <v>decrease</v>
      </c>
      <c r="AQ1068" s="12" t="str">
        <f t="shared" si="373"/>
        <v>increase or decrease</v>
      </c>
      <c r="AR1068" s="12" t="str">
        <f t="shared" si="374"/>
        <v>decrease</v>
      </c>
      <c r="AS1068" s="12" t="str">
        <f t="shared" si="375"/>
        <v>increase or decrease</v>
      </c>
      <c r="AT1068" s="12" t="str">
        <f t="shared" si="376"/>
        <v>decrease</v>
      </c>
      <c r="AU1068" s="12" t="str">
        <f t="shared" si="377"/>
        <v>increase or decrease</v>
      </c>
      <c r="AV1068" s="12" t="str">
        <f t="shared" si="378"/>
        <v>decrease</v>
      </c>
      <c r="AW1068" s="12" t="str">
        <f t="shared" si="379"/>
        <v>increase or decrease</v>
      </c>
      <c r="AX1068" s="12" t="str">
        <f t="shared" si="380"/>
        <v>decrease</v>
      </c>
      <c r="AY1068" s="103"/>
      <c r="AZ1068" s="103" t="str">
        <f t="shared" si="381"/>
        <v xml:space="preserve"> </v>
      </c>
      <c r="BA1068" s="103" t="str">
        <f t="shared" si="382"/>
        <v xml:space="preserve"> </v>
      </c>
      <c r="BB1068" s="103" t="str">
        <f t="shared" si="383"/>
        <v>decrease</v>
      </c>
      <c r="BC1068" s="12" t="str">
        <f t="shared" si="384"/>
        <v xml:space="preserve"> </v>
      </c>
      <c r="BD1068" s="12" t="str">
        <f t="shared" si="385"/>
        <v>decrease</v>
      </c>
      <c r="BE1068" s="12" t="str">
        <f t="shared" si="386"/>
        <v xml:space="preserve"> </v>
      </c>
      <c r="BH1068" s="110">
        <f t="shared" si="387"/>
        <v>-3.951890034364261E-2</v>
      </c>
      <c r="BI1068" s="110">
        <f t="shared" si="388"/>
        <v>-7.8590785907859076E-2</v>
      </c>
      <c r="BJ1068" s="110">
        <f t="shared" si="389"/>
        <v>-5.7831325301204821E-2</v>
      </c>
      <c r="BK1068" s="110">
        <f t="shared" si="390"/>
        <v>-7.3487031700288183E-2</v>
      </c>
      <c r="BL1068" s="110">
        <f t="shared" si="391"/>
        <v>-6.9248826291079812E-2</v>
      </c>
      <c r="BM1068" s="110">
        <f t="shared" si="392"/>
        <v>-0.13111342351716962</v>
      </c>
      <c r="BN1068" s="103"/>
      <c r="BO1068" s="130">
        <f t="shared" si="358"/>
        <v>-0.13111342351716962</v>
      </c>
      <c r="BP1068" s="130" cm="1">
        <f t="array" ref="BP1068">MIN(IF(BH1068:BM1068&lt;0, BH1068:BM1068))</f>
        <v>-0.13111342351716962</v>
      </c>
      <c r="BQ1068" s="12">
        <f t="shared" si="359"/>
        <v>0</v>
      </c>
      <c r="BR1068" s="12">
        <f t="shared" si="360"/>
        <v>1</v>
      </c>
      <c r="BS1068" s="12">
        <f t="shared" si="361"/>
        <v>0</v>
      </c>
      <c r="BT1068" s="12"/>
      <c r="CA1068" s="108"/>
    </row>
    <row r="1069" spans="1:79" x14ac:dyDescent="0.35">
      <c r="A1069" s="18" t="s">
        <v>494</v>
      </c>
      <c r="B1069" s="3" t="s">
        <v>44</v>
      </c>
      <c r="C1069" s="12">
        <v>23024</v>
      </c>
      <c r="D1069" s="12" t="s">
        <v>177</v>
      </c>
      <c r="E1069" s="12">
        <v>223940</v>
      </c>
      <c r="F1069" s="12" t="s">
        <v>124</v>
      </c>
      <c r="G1069" s="12">
        <v>223954</v>
      </c>
      <c r="H1069" s="12">
        <v>1</v>
      </c>
      <c r="I1069" s="7" t="str">
        <f t="shared" si="362"/>
        <v>Matches old PSSE info</v>
      </c>
      <c r="L1069" s="12">
        <v>582</v>
      </c>
      <c r="M1069" s="12">
        <v>738</v>
      </c>
      <c r="N1069" s="12">
        <v>830</v>
      </c>
      <c r="O1069" s="12">
        <v>694</v>
      </c>
      <c r="P1069" s="12">
        <v>854</v>
      </c>
      <c r="Q1069" s="12">
        <v>961</v>
      </c>
      <c r="R1069" s="1"/>
      <c r="S1069" s="12">
        <v>582</v>
      </c>
      <c r="T1069" s="12">
        <v>738</v>
      </c>
      <c r="U1069" s="12">
        <v>830</v>
      </c>
      <c r="V1069" s="12">
        <v>694</v>
      </c>
      <c r="W1069" s="5">
        <v>796</v>
      </c>
      <c r="X1069" s="52">
        <v>835</v>
      </c>
      <c r="Y1069" s="56">
        <f t="shared" si="363"/>
        <v>0</v>
      </c>
      <c r="Z1069" s="7">
        <f t="shared" si="364"/>
        <v>0</v>
      </c>
      <c r="AA1069" s="7">
        <f t="shared" si="365"/>
        <v>0</v>
      </c>
      <c r="AB1069" s="7">
        <f t="shared" si="366"/>
        <v>0</v>
      </c>
      <c r="AC1069" s="7">
        <f t="shared" si="367"/>
        <v>-58</v>
      </c>
      <c r="AD1069" s="7">
        <f t="shared" si="368"/>
        <v>-126</v>
      </c>
      <c r="AM1069" s="12" t="str">
        <f t="shared" si="369"/>
        <v>no change</v>
      </c>
      <c r="AN1069" s="12" t="str">
        <f t="shared" si="370"/>
        <v>blank</v>
      </c>
      <c r="AO1069" s="12" t="str">
        <f t="shared" si="371"/>
        <v>no change</v>
      </c>
      <c r="AP1069" s="12" t="str">
        <f t="shared" si="372"/>
        <v>blank</v>
      </c>
      <c r="AQ1069" s="12" t="str">
        <f t="shared" si="373"/>
        <v>no change</v>
      </c>
      <c r="AR1069" s="12" t="str">
        <f t="shared" si="374"/>
        <v>blank</v>
      </c>
      <c r="AS1069" s="12" t="str">
        <f t="shared" si="375"/>
        <v>no change</v>
      </c>
      <c r="AT1069" s="12" t="str">
        <f t="shared" si="376"/>
        <v>blank</v>
      </c>
      <c r="AU1069" s="12" t="str">
        <f t="shared" si="377"/>
        <v>increase or decrease</v>
      </c>
      <c r="AV1069" s="12" t="str">
        <f t="shared" si="378"/>
        <v>decrease</v>
      </c>
      <c r="AW1069" s="12" t="str">
        <f t="shared" si="379"/>
        <v>increase or decrease</v>
      </c>
      <c r="AX1069" s="12" t="str">
        <f t="shared" si="380"/>
        <v>decrease</v>
      </c>
      <c r="AY1069" s="103"/>
      <c r="AZ1069" s="103" t="str">
        <f t="shared" si="381"/>
        <v xml:space="preserve"> </v>
      </c>
      <c r="BA1069" s="103" t="str">
        <f t="shared" si="382"/>
        <v xml:space="preserve"> </v>
      </c>
      <c r="BB1069" s="103" t="str">
        <f t="shared" si="383"/>
        <v>decrease</v>
      </c>
      <c r="BC1069" s="12" t="str">
        <f t="shared" si="384"/>
        <v xml:space="preserve"> </v>
      </c>
      <c r="BD1069" s="12" t="str">
        <f t="shared" si="385"/>
        <v>decrease</v>
      </c>
      <c r="BE1069" s="12" t="str">
        <f t="shared" si="386"/>
        <v xml:space="preserve"> </v>
      </c>
      <c r="BH1069" s="110">
        <f t="shared" si="387"/>
        <v>0</v>
      </c>
      <c r="BI1069" s="110">
        <f t="shared" si="388"/>
        <v>0</v>
      </c>
      <c r="BJ1069" s="110">
        <f t="shared" si="389"/>
        <v>0</v>
      </c>
      <c r="BK1069" s="110">
        <f t="shared" si="390"/>
        <v>0</v>
      </c>
      <c r="BL1069" s="110">
        <f t="shared" si="391"/>
        <v>-6.7915690866510545E-2</v>
      </c>
      <c r="BM1069" s="110">
        <f t="shared" si="392"/>
        <v>-0.13111342351716962</v>
      </c>
      <c r="BN1069" s="103"/>
      <c r="BO1069" s="130">
        <f t="shared" si="358"/>
        <v>-0.13111342351716962</v>
      </c>
      <c r="BP1069" s="130" cm="1">
        <f t="array" ref="BP1069">MIN(IF(BH1069:BM1069&lt;0, BH1069:BM1069))</f>
        <v>-0.13111342351716962</v>
      </c>
      <c r="BQ1069" s="12">
        <f t="shared" si="359"/>
        <v>0</v>
      </c>
      <c r="BR1069" s="12">
        <f t="shared" si="360"/>
        <v>1</v>
      </c>
      <c r="BS1069" s="12">
        <f t="shared" si="361"/>
        <v>0</v>
      </c>
      <c r="BT1069" s="12"/>
      <c r="CA1069" s="108"/>
    </row>
    <row r="1070" spans="1:79" x14ac:dyDescent="0.35">
      <c r="A1070" s="18" t="s">
        <v>488</v>
      </c>
      <c r="B1070" s="3" t="s">
        <v>44</v>
      </c>
      <c r="C1070" s="12">
        <v>23025</v>
      </c>
      <c r="D1070" s="12" t="s">
        <v>318</v>
      </c>
      <c r="E1070" s="12">
        <v>223942</v>
      </c>
      <c r="F1070" s="12" t="s">
        <v>335</v>
      </c>
      <c r="G1070" s="12">
        <v>223953</v>
      </c>
      <c r="H1070" s="12">
        <v>1</v>
      </c>
      <c r="I1070" s="104" t="str">
        <f t="shared" si="362"/>
        <v>Does not match old PSSE info</v>
      </c>
      <c r="L1070" s="12">
        <v>582</v>
      </c>
      <c r="M1070" s="12">
        <v>738</v>
      </c>
      <c r="N1070" s="12">
        <v>830</v>
      </c>
      <c r="O1070" s="12">
        <v>694</v>
      </c>
      <c r="P1070" s="12">
        <v>852</v>
      </c>
      <c r="Q1070" s="12">
        <v>961</v>
      </c>
      <c r="R1070" s="1"/>
      <c r="S1070" s="5">
        <v>559</v>
      </c>
      <c r="T1070" s="5">
        <v>680</v>
      </c>
      <c r="U1070" s="5">
        <v>782</v>
      </c>
      <c r="V1070" s="5">
        <v>643</v>
      </c>
      <c r="W1070" s="5">
        <v>793</v>
      </c>
      <c r="X1070" s="52">
        <v>835</v>
      </c>
      <c r="Y1070" s="56">
        <f t="shared" si="363"/>
        <v>-23</v>
      </c>
      <c r="Z1070" s="7">
        <f t="shared" si="364"/>
        <v>-58</v>
      </c>
      <c r="AA1070" s="7">
        <f t="shared" si="365"/>
        <v>-48</v>
      </c>
      <c r="AB1070" s="7">
        <f t="shared" si="366"/>
        <v>-51</v>
      </c>
      <c r="AC1070" s="7">
        <f t="shared" si="367"/>
        <v>-59</v>
      </c>
      <c r="AD1070" s="7">
        <f t="shared" si="368"/>
        <v>-126</v>
      </c>
      <c r="AM1070" s="12" t="str">
        <f t="shared" si="369"/>
        <v>increase or decrease</v>
      </c>
      <c r="AN1070" s="12" t="str">
        <f t="shared" si="370"/>
        <v>decrease</v>
      </c>
      <c r="AO1070" s="12" t="str">
        <f t="shared" si="371"/>
        <v>increase or decrease</v>
      </c>
      <c r="AP1070" s="12" t="str">
        <f t="shared" si="372"/>
        <v>decrease</v>
      </c>
      <c r="AQ1070" s="12" t="str">
        <f t="shared" si="373"/>
        <v>increase or decrease</v>
      </c>
      <c r="AR1070" s="12" t="str">
        <f t="shared" si="374"/>
        <v>decrease</v>
      </c>
      <c r="AS1070" s="12" t="str">
        <f t="shared" si="375"/>
        <v>increase or decrease</v>
      </c>
      <c r="AT1070" s="12" t="str">
        <f t="shared" si="376"/>
        <v>decrease</v>
      </c>
      <c r="AU1070" s="12" t="str">
        <f t="shared" si="377"/>
        <v>increase or decrease</v>
      </c>
      <c r="AV1070" s="12" t="str">
        <f t="shared" si="378"/>
        <v>decrease</v>
      </c>
      <c r="AW1070" s="12" t="str">
        <f t="shared" si="379"/>
        <v>increase or decrease</v>
      </c>
      <c r="AX1070" s="12" t="str">
        <f t="shared" si="380"/>
        <v>decrease</v>
      </c>
      <c r="AY1070" s="103"/>
      <c r="AZ1070" s="103" t="str">
        <f t="shared" si="381"/>
        <v xml:space="preserve"> </v>
      </c>
      <c r="BA1070" s="103" t="str">
        <f t="shared" si="382"/>
        <v xml:space="preserve"> </v>
      </c>
      <c r="BB1070" s="103" t="str">
        <f t="shared" si="383"/>
        <v>decrease</v>
      </c>
      <c r="BC1070" s="12" t="str">
        <f t="shared" si="384"/>
        <v xml:space="preserve"> </v>
      </c>
      <c r="BD1070" s="12" t="str">
        <f t="shared" si="385"/>
        <v>decrease</v>
      </c>
      <c r="BE1070" s="12" t="str">
        <f t="shared" si="386"/>
        <v xml:space="preserve"> </v>
      </c>
      <c r="BH1070" s="110">
        <f t="shared" si="387"/>
        <v>-3.951890034364261E-2</v>
      </c>
      <c r="BI1070" s="110">
        <f t="shared" si="388"/>
        <v>-7.8590785907859076E-2</v>
      </c>
      <c r="BJ1070" s="110">
        <f t="shared" si="389"/>
        <v>-5.7831325301204821E-2</v>
      </c>
      <c r="BK1070" s="110">
        <f t="shared" si="390"/>
        <v>-7.3487031700288183E-2</v>
      </c>
      <c r="BL1070" s="110">
        <f t="shared" si="391"/>
        <v>-6.9248826291079812E-2</v>
      </c>
      <c r="BM1070" s="110">
        <f t="shared" si="392"/>
        <v>-0.13111342351716962</v>
      </c>
      <c r="BN1070" s="103"/>
      <c r="BO1070" s="130">
        <f t="shared" si="358"/>
        <v>-0.13111342351716962</v>
      </c>
      <c r="BP1070" s="130" cm="1">
        <f t="array" ref="BP1070">MIN(IF(BH1070:BM1070&lt;0, BH1070:BM1070))</f>
        <v>-0.13111342351716962</v>
      </c>
      <c r="BQ1070" s="12">
        <f t="shared" si="359"/>
        <v>0</v>
      </c>
      <c r="BR1070" s="12">
        <f t="shared" si="360"/>
        <v>1</v>
      </c>
      <c r="BS1070" s="12">
        <f t="shared" si="361"/>
        <v>0</v>
      </c>
      <c r="BT1070" s="12"/>
      <c r="CA1070" s="108"/>
    </row>
    <row r="1071" spans="1:79" x14ac:dyDescent="0.35">
      <c r="A1071" s="18" t="s">
        <v>491</v>
      </c>
      <c r="B1071" s="3" t="s">
        <v>44</v>
      </c>
      <c r="C1071" s="12">
        <v>23026</v>
      </c>
      <c r="D1071" s="12" t="s">
        <v>478</v>
      </c>
      <c r="E1071" s="12">
        <v>224008</v>
      </c>
      <c r="F1071" s="12" t="s">
        <v>476</v>
      </c>
      <c r="G1071" s="12">
        <v>224012</v>
      </c>
      <c r="H1071" s="12">
        <v>1</v>
      </c>
      <c r="I1071" s="7" t="str">
        <f t="shared" si="362"/>
        <v>Matches old PSSE info</v>
      </c>
      <c r="L1071" s="12">
        <v>368</v>
      </c>
      <c r="M1071" s="12">
        <v>426</v>
      </c>
      <c r="N1071" s="12">
        <v>439</v>
      </c>
      <c r="O1071" s="12">
        <v>368</v>
      </c>
      <c r="P1071" s="12">
        <v>426</v>
      </c>
      <c r="Q1071" s="12">
        <v>439</v>
      </c>
      <c r="R1071" s="1"/>
      <c r="S1071" s="96">
        <v>370</v>
      </c>
      <c r="T1071" s="96">
        <v>466</v>
      </c>
      <c r="U1071" s="96">
        <v>480</v>
      </c>
      <c r="V1071" s="96">
        <v>390</v>
      </c>
      <c r="W1071" s="96">
        <v>466</v>
      </c>
      <c r="X1071" s="98">
        <v>480</v>
      </c>
      <c r="Y1071" s="56">
        <f t="shared" si="363"/>
        <v>2</v>
      </c>
      <c r="Z1071" s="7">
        <f t="shared" si="364"/>
        <v>40</v>
      </c>
      <c r="AA1071" s="7">
        <f t="shared" si="365"/>
        <v>41</v>
      </c>
      <c r="AB1071" s="7">
        <f t="shared" si="366"/>
        <v>22</v>
      </c>
      <c r="AC1071" s="7">
        <f t="shared" si="367"/>
        <v>40</v>
      </c>
      <c r="AD1071" s="7">
        <f t="shared" si="368"/>
        <v>41</v>
      </c>
      <c r="AM1071" s="12" t="str">
        <f t="shared" si="369"/>
        <v>increase or decrease</v>
      </c>
      <c r="AN1071" s="12" t="str">
        <f t="shared" si="370"/>
        <v>increase</v>
      </c>
      <c r="AO1071" s="12" t="str">
        <f t="shared" si="371"/>
        <v>increase or decrease</v>
      </c>
      <c r="AP1071" s="12" t="str">
        <f t="shared" si="372"/>
        <v>increase</v>
      </c>
      <c r="AQ1071" s="12" t="str">
        <f t="shared" si="373"/>
        <v>increase or decrease</v>
      </c>
      <c r="AR1071" s="12" t="str">
        <f t="shared" si="374"/>
        <v>increase</v>
      </c>
      <c r="AS1071" s="12" t="str">
        <f t="shared" si="375"/>
        <v>increase or decrease</v>
      </c>
      <c r="AT1071" s="12" t="str">
        <f t="shared" si="376"/>
        <v>increase</v>
      </c>
      <c r="AU1071" s="12" t="str">
        <f t="shared" si="377"/>
        <v>increase or decrease</v>
      </c>
      <c r="AV1071" s="12" t="str">
        <f t="shared" si="378"/>
        <v>increase</v>
      </c>
      <c r="AW1071" s="12" t="str">
        <f t="shared" si="379"/>
        <v>increase or decrease</v>
      </c>
      <c r="AX1071" s="12" t="str">
        <f t="shared" si="380"/>
        <v>increase</v>
      </c>
      <c r="AY1071" s="103"/>
      <c r="AZ1071" s="103" t="str">
        <f t="shared" si="381"/>
        <v xml:space="preserve"> </v>
      </c>
      <c r="BA1071" s="103" t="str">
        <f t="shared" si="382"/>
        <v>increase</v>
      </c>
      <c r="BB1071" s="103" t="str">
        <f t="shared" si="383"/>
        <v xml:space="preserve"> </v>
      </c>
      <c r="BC1071" s="12" t="str">
        <f t="shared" si="384"/>
        <v>increase</v>
      </c>
      <c r="BD1071" s="12" t="str">
        <f t="shared" si="385"/>
        <v xml:space="preserve"> </v>
      </c>
      <c r="BE1071" s="12" t="str">
        <f t="shared" si="386"/>
        <v xml:space="preserve"> </v>
      </c>
      <c r="BH1071" s="110">
        <f t="shared" si="387"/>
        <v>5.434782608695652E-3</v>
      </c>
      <c r="BI1071" s="110">
        <f t="shared" si="388"/>
        <v>9.3896713615023469E-2</v>
      </c>
      <c r="BJ1071" s="110">
        <f t="shared" si="389"/>
        <v>9.3394077448747156E-2</v>
      </c>
      <c r="BK1071" s="110">
        <f t="shared" si="390"/>
        <v>5.9782608695652176E-2</v>
      </c>
      <c r="BL1071" s="110">
        <f t="shared" si="391"/>
        <v>9.3896713615023469E-2</v>
      </c>
      <c r="BM1071" s="110">
        <f t="shared" si="392"/>
        <v>9.3394077448747156E-2</v>
      </c>
      <c r="BN1071" s="103"/>
      <c r="BO1071" s="130">
        <f t="shared" si="358"/>
        <v>9.3896713615023469E-2</v>
      </c>
      <c r="BP1071" s="130" cm="1">
        <f t="array" ref="BP1071">MIN(IF(BH1071:BM1071&lt;0, BH1071:BM1071))</f>
        <v>0</v>
      </c>
      <c r="BQ1071" s="12">
        <f t="shared" si="359"/>
        <v>0</v>
      </c>
      <c r="BR1071" s="12">
        <f t="shared" si="360"/>
        <v>0</v>
      </c>
      <c r="BS1071" s="12">
        <f t="shared" si="361"/>
        <v>0</v>
      </c>
      <c r="BT1071" s="12"/>
      <c r="CA1071" s="108"/>
    </row>
    <row r="1072" spans="1:79" x14ac:dyDescent="0.35">
      <c r="A1072" s="18" t="s">
        <v>491</v>
      </c>
      <c r="B1072" s="3" t="s">
        <v>44</v>
      </c>
      <c r="C1072" s="12">
        <v>23027</v>
      </c>
      <c r="D1072" s="12" t="s">
        <v>478</v>
      </c>
      <c r="E1072" s="12">
        <v>224009</v>
      </c>
      <c r="F1072" s="12" t="s">
        <v>476</v>
      </c>
      <c r="G1072" s="12">
        <v>224011</v>
      </c>
      <c r="H1072" s="12">
        <v>1</v>
      </c>
      <c r="I1072" s="7" t="str">
        <f t="shared" ref="I1072:I1131" si="393">IF(COUNTIF($C$467:$C$813,C1072)&gt;0,IF(AND((E1072=INDEX($E$467:$E$813,MATCH(C1072,$C$467:$C$813,0))),(G1072=INDEX($G$467:$G$813,MATCH(C1072,$C$467:$C$813,0))),(H1072=INDEX($H$467:$H$813,MATCH(C1072,$C$467:$C$813,0)))),"Matches old PSSE info","Does not match old PSSE info"),"New Update")</f>
        <v>Matches old PSSE info</v>
      </c>
      <c r="L1072" s="12">
        <v>368</v>
      </c>
      <c r="M1072" s="12">
        <v>426</v>
      </c>
      <c r="N1072" s="12">
        <v>439</v>
      </c>
      <c r="O1072" s="12">
        <v>368</v>
      </c>
      <c r="P1072" s="12">
        <v>426</v>
      </c>
      <c r="Q1072" s="12">
        <v>439</v>
      </c>
      <c r="R1072" s="1"/>
      <c r="S1072" s="96">
        <v>370</v>
      </c>
      <c r="T1072" s="96">
        <v>466</v>
      </c>
      <c r="U1072" s="96">
        <v>480</v>
      </c>
      <c r="V1072" s="96">
        <v>390</v>
      </c>
      <c r="W1072" s="96">
        <v>466</v>
      </c>
      <c r="X1072" s="98">
        <v>480</v>
      </c>
      <c r="Y1072" s="56">
        <f t="shared" si="363"/>
        <v>2</v>
      </c>
      <c r="Z1072" s="7">
        <f t="shared" si="364"/>
        <v>40</v>
      </c>
      <c r="AA1072" s="7">
        <f t="shared" si="365"/>
        <v>41</v>
      </c>
      <c r="AB1072" s="7">
        <f t="shared" si="366"/>
        <v>22</v>
      </c>
      <c r="AC1072" s="7">
        <f t="shared" si="367"/>
        <v>40</v>
      </c>
      <c r="AD1072" s="7">
        <f t="shared" si="368"/>
        <v>41</v>
      </c>
      <c r="AM1072" s="12" t="str">
        <f t="shared" si="369"/>
        <v>increase or decrease</v>
      </c>
      <c r="AN1072" s="12" t="str">
        <f t="shared" si="370"/>
        <v>increase</v>
      </c>
      <c r="AO1072" s="12" t="str">
        <f t="shared" si="371"/>
        <v>increase or decrease</v>
      </c>
      <c r="AP1072" s="12" t="str">
        <f t="shared" si="372"/>
        <v>increase</v>
      </c>
      <c r="AQ1072" s="12" t="str">
        <f t="shared" si="373"/>
        <v>increase or decrease</v>
      </c>
      <c r="AR1072" s="12" t="str">
        <f t="shared" si="374"/>
        <v>increase</v>
      </c>
      <c r="AS1072" s="12" t="str">
        <f t="shared" si="375"/>
        <v>increase or decrease</v>
      </c>
      <c r="AT1072" s="12" t="str">
        <f t="shared" si="376"/>
        <v>increase</v>
      </c>
      <c r="AU1072" s="12" t="str">
        <f t="shared" si="377"/>
        <v>increase or decrease</v>
      </c>
      <c r="AV1072" s="12" t="str">
        <f t="shared" si="378"/>
        <v>increase</v>
      </c>
      <c r="AW1072" s="12" t="str">
        <f t="shared" si="379"/>
        <v>increase or decrease</v>
      </c>
      <c r="AX1072" s="12" t="str">
        <f t="shared" si="380"/>
        <v>increase</v>
      </c>
      <c r="AY1072" s="103"/>
      <c r="AZ1072" s="103" t="str">
        <f t="shared" si="381"/>
        <v xml:space="preserve"> </v>
      </c>
      <c r="BA1072" s="103" t="str">
        <f t="shared" si="382"/>
        <v>increase</v>
      </c>
      <c r="BB1072" s="103" t="str">
        <f t="shared" si="383"/>
        <v xml:space="preserve"> </v>
      </c>
      <c r="BC1072" s="12" t="str">
        <f t="shared" si="384"/>
        <v>increase</v>
      </c>
      <c r="BD1072" s="12" t="str">
        <f t="shared" si="385"/>
        <v xml:space="preserve"> </v>
      </c>
      <c r="BE1072" s="12" t="str">
        <f t="shared" si="386"/>
        <v xml:space="preserve"> </v>
      </c>
      <c r="BH1072" s="110">
        <f t="shared" si="387"/>
        <v>5.434782608695652E-3</v>
      </c>
      <c r="BI1072" s="110">
        <f t="shared" si="388"/>
        <v>9.3896713615023469E-2</v>
      </c>
      <c r="BJ1072" s="110">
        <f t="shared" si="389"/>
        <v>9.3394077448747156E-2</v>
      </c>
      <c r="BK1072" s="110">
        <f t="shared" si="390"/>
        <v>5.9782608695652176E-2</v>
      </c>
      <c r="BL1072" s="110">
        <f t="shared" si="391"/>
        <v>9.3896713615023469E-2</v>
      </c>
      <c r="BM1072" s="110">
        <f t="shared" si="392"/>
        <v>9.3394077448747156E-2</v>
      </c>
      <c r="BN1072" s="103"/>
      <c r="BO1072" s="130">
        <f t="shared" si="358"/>
        <v>9.3896713615023469E-2</v>
      </c>
      <c r="BP1072" s="130" cm="1">
        <f t="array" ref="BP1072">MIN(IF(BH1072:BM1072&lt;0, BH1072:BM1072))</f>
        <v>0</v>
      </c>
      <c r="BQ1072" s="12">
        <f t="shared" si="359"/>
        <v>0</v>
      </c>
      <c r="BR1072" s="12">
        <f t="shared" si="360"/>
        <v>0</v>
      </c>
      <c r="BS1072" s="12">
        <f t="shared" si="361"/>
        <v>0</v>
      </c>
      <c r="BT1072" s="12"/>
      <c r="CA1072" s="108"/>
    </row>
    <row r="1073" spans="1:79" x14ac:dyDescent="0.35">
      <c r="A1073" s="18" t="s">
        <v>493</v>
      </c>
      <c r="B1073" s="3" t="s">
        <v>44</v>
      </c>
      <c r="C1073" s="12">
        <v>23028</v>
      </c>
      <c r="D1073" s="12" t="s">
        <v>318</v>
      </c>
      <c r="E1073" s="12">
        <v>223941</v>
      </c>
      <c r="F1073" s="12" t="s">
        <v>319</v>
      </c>
      <c r="G1073" s="12">
        <v>223945</v>
      </c>
      <c r="H1073" s="12">
        <v>1</v>
      </c>
      <c r="I1073" s="7" t="str">
        <f t="shared" si="393"/>
        <v>Matches old PSSE info</v>
      </c>
      <c r="L1073" s="12">
        <v>608</v>
      </c>
      <c r="M1073" s="12">
        <v>764</v>
      </c>
      <c r="N1073" s="12">
        <v>856</v>
      </c>
      <c r="O1073" s="12">
        <v>715</v>
      </c>
      <c r="P1073" s="12">
        <v>874</v>
      </c>
      <c r="Q1073" s="12">
        <v>981</v>
      </c>
      <c r="R1073" s="1"/>
      <c r="S1073" s="5">
        <v>559</v>
      </c>
      <c r="T1073" s="5">
        <v>680</v>
      </c>
      <c r="U1073" s="5">
        <v>782</v>
      </c>
      <c r="V1073" s="5">
        <v>643</v>
      </c>
      <c r="W1073" s="5">
        <v>793</v>
      </c>
      <c r="X1073" s="52">
        <v>912</v>
      </c>
      <c r="Y1073" s="56">
        <f t="shared" ref="Y1073:Y1132" si="394">S1073-L1073</f>
        <v>-49</v>
      </c>
      <c r="Z1073" s="7">
        <f t="shared" ref="Z1073:Z1132" si="395">T1073-M1073</f>
        <v>-84</v>
      </c>
      <c r="AA1073" s="7">
        <f t="shared" ref="AA1073:AA1132" si="396">U1073-N1073</f>
        <v>-74</v>
      </c>
      <c r="AB1073" s="7">
        <f t="shared" ref="AB1073:AB1132" si="397">V1073-O1073</f>
        <v>-72</v>
      </c>
      <c r="AC1073" s="7">
        <f t="shared" ref="AC1073:AC1132" si="398">W1073-P1073</f>
        <v>-81</v>
      </c>
      <c r="AD1073" s="7">
        <f t="shared" ref="AD1073:AD1132" si="399">X1073-Q1073</f>
        <v>-69</v>
      </c>
      <c r="AM1073" s="12" t="str">
        <f t="shared" si="369"/>
        <v>increase or decrease</v>
      </c>
      <c r="AN1073" s="12" t="str">
        <f t="shared" si="370"/>
        <v>decrease</v>
      </c>
      <c r="AO1073" s="12" t="str">
        <f t="shared" si="371"/>
        <v>increase or decrease</v>
      </c>
      <c r="AP1073" s="12" t="str">
        <f t="shared" si="372"/>
        <v>decrease</v>
      </c>
      <c r="AQ1073" s="12" t="str">
        <f t="shared" si="373"/>
        <v>increase or decrease</v>
      </c>
      <c r="AR1073" s="12" t="str">
        <f t="shared" si="374"/>
        <v>decrease</v>
      </c>
      <c r="AS1073" s="12" t="str">
        <f t="shared" si="375"/>
        <v>increase or decrease</v>
      </c>
      <c r="AT1073" s="12" t="str">
        <f t="shared" si="376"/>
        <v>decrease</v>
      </c>
      <c r="AU1073" s="12" t="str">
        <f t="shared" si="377"/>
        <v>increase or decrease</v>
      </c>
      <c r="AV1073" s="12" t="str">
        <f t="shared" si="378"/>
        <v>decrease</v>
      </c>
      <c r="AW1073" s="12" t="str">
        <f t="shared" si="379"/>
        <v>increase or decrease</v>
      </c>
      <c r="AX1073" s="12" t="str">
        <f t="shared" si="380"/>
        <v>decrease</v>
      </c>
      <c r="AY1073" s="103"/>
      <c r="AZ1073" s="103" t="str">
        <f t="shared" si="381"/>
        <v xml:space="preserve"> </v>
      </c>
      <c r="BA1073" s="103" t="str">
        <f t="shared" si="382"/>
        <v xml:space="preserve"> </v>
      </c>
      <c r="BB1073" s="103" t="str">
        <f t="shared" si="383"/>
        <v>decrease</v>
      </c>
      <c r="BC1073" s="12" t="str">
        <f t="shared" si="384"/>
        <v xml:space="preserve"> </v>
      </c>
      <c r="BD1073" s="12" t="str">
        <f t="shared" si="385"/>
        <v>decrease</v>
      </c>
      <c r="BE1073" s="12" t="str">
        <f t="shared" si="386"/>
        <v xml:space="preserve"> </v>
      </c>
      <c r="BH1073" s="110">
        <f t="shared" si="387"/>
        <v>-8.0592105263157895E-2</v>
      </c>
      <c r="BI1073" s="110">
        <f t="shared" si="388"/>
        <v>-0.1099476439790576</v>
      </c>
      <c r="BJ1073" s="110">
        <f t="shared" si="389"/>
        <v>-8.6448598130841117E-2</v>
      </c>
      <c r="BK1073" s="110">
        <f t="shared" si="390"/>
        <v>-0.10069930069930071</v>
      </c>
      <c r="BL1073" s="110">
        <f t="shared" si="391"/>
        <v>-9.2677345537757444E-2</v>
      </c>
      <c r="BM1073" s="110">
        <f t="shared" si="392"/>
        <v>-7.0336391437308868E-2</v>
      </c>
      <c r="BN1073" s="103"/>
      <c r="BO1073" s="130">
        <f t="shared" ref="BO1073:BO1136" si="400">IF(MAX(BH1073:BM1073)&lt;ABS(MIN(BH1073:BM1073)),MIN(BH1073:BM1073),MAX(BH1073:BM1073))</f>
        <v>-0.1099476439790576</v>
      </c>
      <c r="BP1073" s="130" cm="1">
        <f t="array" ref="BP1073">MIN(IF(BH1073:BM1073&lt;0, BH1073:BM1073))</f>
        <v>-0.1099476439790576</v>
      </c>
      <c r="BQ1073" s="12">
        <f t="shared" ref="BQ1073:BQ1136" si="401">COUNTIF(BP1073,"&lt;-0.2")</f>
        <v>0</v>
      </c>
      <c r="BR1073" s="12">
        <f t="shared" ref="BR1073:BR1136" si="402">COUNTIFS(BP1073,"&gt;-0.2",BP1073,"&lt;=-0.10")</f>
        <v>1</v>
      </c>
      <c r="BS1073" s="12">
        <f t="shared" ref="BS1073:BS1136" si="403">COUNTIFS(BP1073,"&gt;-0.1",BP1073,"&lt;0")</f>
        <v>0</v>
      </c>
      <c r="BT1073" s="12"/>
      <c r="CA1073" s="108"/>
    </row>
    <row r="1074" spans="1:79" x14ac:dyDescent="0.35">
      <c r="A1074" s="18" t="s">
        <v>493</v>
      </c>
      <c r="B1074" s="3" t="s">
        <v>44</v>
      </c>
      <c r="C1074" s="12">
        <v>23029</v>
      </c>
      <c r="D1074" s="12" t="s">
        <v>318</v>
      </c>
      <c r="E1074" s="12">
        <v>223940</v>
      </c>
      <c r="F1074" s="12" t="s">
        <v>319</v>
      </c>
      <c r="G1074" s="12">
        <v>223947</v>
      </c>
      <c r="H1074" s="12">
        <v>1</v>
      </c>
      <c r="I1074" s="7" t="str">
        <f t="shared" si="393"/>
        <v>Matches old PSSE info</v>
      </c>
      <c r="L1074" s="12">
        <v>608</v>
      </c>
      <c r="M1074" s="12">
        <v>752</v>
      </c>
      <c r="N1074" s="12">
        <v>856</v>
      </c>
      <c r="O1074" s="12">
        <v>706</v>
      </c>
      <c r="P1074" s="12">
        <v>852</v>
      </c>
      <c r="Q1074" s="12">
        <v>980</v>
      </c>
      <c r="R1074" s="1"/>
      <c r="S1074" s="5">
        <v>559</v>
      </c>
      <c r="T1074" s="5">
        <v>680</v>
      </c>
      <c r="U1074" s="5">
        <v>782</v>
      </c>
      <c r="V1074" s="5">
        <v>643</v>
      </c>
      <c r="W1074" s="5">
        <v>793</v>
      </c>
      <c r="X1074" s="52">
        <v>835</v>
      </c>
      <c r="Y1074" s="56">
        <f t="shared" si="394"/>
        <v>-49</v>
      </c>
      <c r="Z1074" s="7">
        <f t="shared" si="395"/>
        <v>-72</v>
      </c>
      <c r="AA1074" s="7">
        <f t="shared" si="396"/>
        <v>-74</v>
      </c>
      <c r="AB1074" s="7">
        <f t="shared" si="397"/>
        <v>-63</v>
      </c>
      <c r="AC1074" s="7">
        <f t="shared" si="398"/>
        <v>-59</v>
      </c>
      <c r="AD1074" s="7">
        <f t="shared" si="399"/>
        <v>-145</v>
      </c>
      <c r="AM1074" s="12" t="str">
        <f t="shared" si="369"/>
        <v>increase or decrease</v>
      </c>
      <c r="AN1074" s="12" t="str">
        <f t="shared" si="370"/>
        <v>decrease</v>
      </c>
      <c r="AO1074" s="12" t="str">
        <f t="shared" si="371"/>
        <v>increase or decrease</v>
      </c>
      <c r="AP1074" s="12" t="str">
        <f t="shared" si="372"/>
        <v>decrease</v>
      </c>
      <c r="AQ1074" s="12" t="str">
        <f t="shared" si="373"/>
        <v>increase or decrease</v>
      </c>
      <c r="AR1074" s="12" t="str">
        <f t="shared" si="374"/>
        <v>decrease</v>
      </c>
      <c r="AS1074" s="12" t="str">
        <f t="shared" si="375"/>
        <v>increase or decrease</v>
      </c>
      <c r="AT1074" s="12" t="str">
        <f t="shared" si="376"/>
        <v>decrease</v>
      </c>
      <c r="AU1074" s="12" t="str">
        <f t="shared" si="377"/>
        <v>increase or decrease</v>
      </c>
      <c r="AV1074" s="12" t="str">
        <f t="shared" si="378"/>
        <v>decrease</v>
      </c>
      <c r="AW1074" s="12" t="str">
        <f t="shared" si="379"/>
        <v>increase or decrease</v>
      </c>
      <c r="AX1074" s="12" t="str">
        <f t="shared" si="380"/>
        <v>decrease</v>
      </c>
      <c r="AY1074" s="103"/>
      <c r="AZ1074" s="103" t="str">
        <f t="shared" si="381"/>
        <v xml:space="preserve"> </v>
      </c>
      <c r="BA1074" s="103" t="str">
        <f t="shared" si="382"/>
        <v xml:space="preserve"> </v>
      </c>
      <c r="BB1074" s="103" t="str">
        <f t="shared" si="383"/>
        <v>decrease</v>
      </c>
      <c r="BC1074" s="12" t="str">
        <f t="shared" si="384"/>
        <v xml:space="preserve"> </v>
      </c>
      <c r="BD1074" s="12" t="str">
        <f t="shared" si="385"/>
        <v>decrease</v>
      </c>
      <c r="BE1074" s="12" t="str">
        <f t="shared" si="386"/>
        <v xml:space="preserve"> </v>
      </c>
      <c r="BH1074" s="110">
        <f t="shared" si="387"/>
        <v>-8.0592105263157895E-2</v>
      </c>
      <c r="BI1074" s="110">
        <f t="shared" si="388"/>
        <v>-9.5744680851063829E-2</v>
      </c>
      <c r="BJ1074" s="110">
        <f t="shared" si="389"/>
        <v>-8.6448598130841117E-2</v>
      </c>
      <c r="BK1074" s="110">
        <f t="shared" si="390"/>
        <v>-8.9235127478753534E-2</v>
      </c>
      <c r="BL1074" s="110">
        <f t="shared" si="391"/>
        <v>-6.9248826291079812E-2</v>
      </c>
      <c r="BM1074" s="110">
        <f t="shared" si="392"/>
        <v>-0.14795918367346939</v>
      </c>
      <c r="BN1074" s="103"/>
      <c r="BO1074" s="130">
        <f t="shared" si="400"/>
        <v>-0.14795918367346939</v>
      </c>
      <c r="BP1074" s="130" cm="1">
        <f t="array" ref="BP1074">MIN(IF(BH1074:BM1074&lt;0, BH1074:BM1074))</f>
        <v>-0.14795918367346939</v>
      </c>
      <c r="BQ1074" s="12">
        <f t="shared" si="401"/>
        <v>0</v>
      </c>
      <c r="BR1074" s="12">
        <f t="shared" si="402"/>
        <v>1</v>
      </c>
      <c r="BS1074" s="12">
        <f t="shared" si="403"/>
        <v>0</v>
      </c>
      <c r="BT1074" s="12"/>
      <c r="CA1074" s="108"/>
    </row>
    <row r="1075" spans="1:79" x14ac:dyDescent="0.35">
      <c r="A1075" s="18" t="s">
        <v>493</v>
      </c>
      <c r="B1075" s="3" t="s">
        <v>44</v>
      </c>
      <c r="C1075" s="12">
        <v>23030</v>
      </c>
      <c r="D1075" s="12" t="s">
        <v>318</v>
      </c>
      <c r="E1075" s="12">
        <v>223942</v>
      </c>
      <c r="F1075" s="12" t="s">
        <v>319</v>
      </c>
      <c r="G1075" s="12">
        <v>223946</v>
      </c>
      <c r="H1075" s="12">
        <v>1</v>
      </c>
      <c r="I1075" s="104" t="str">
        <f t="shared" si="393"/>
        <v>Does not match old PSSE info</v>
      </c>
      <c r="L1075" s="12">
        <v>608</v>
      </c>
      <c r="M1075" s="12">
        <v>764</v>
      </c>
      <c r="N1075" s="12">
        <v>800</v>
      </c>
      <c r="O1075" s="12">
        <v>715</v>
      </c>
      <c r="P1075" s="12">
        <v>776</v>
      </c>
      <c r="Q1075" s="12">
        <v>800</v>
      </c>
      <c r="R1075" s="1"/>
      <c r="S1075" s="5">
        <v>559</v>
      </c>
      <c r="T1075" s="5">
        <v>680</v>
      </c>
      <c r="U1075" s="5">
        <v>782</v>
      </c>
      <c r="V1075" s="5">
        <v>643</v>
      </c>
      <c r="W1075" s="12">
        <v>776</v>
      </c>
      <c r="X1075" s="48">
        <v>800</v>
      </c>
      <c r="Y1075" s="56">
        <f t="shared" si="394"/>
        <v>-49</v>
      </c>
      <c r="Z1075" s="7">
        <f t="shared" si="395"/>
        <v>-84</v>
      </c>
      <c r="AA1075" s="7">
        <f t="shared" si="396"/>
        <v>-18</v>
      </c>
      <c r="AB1075" s="7">
        <f t="shared" si="397"/>
        <v>-72</v>
      </c>
      <c r="AC1075" s="7">
        <f t="shared" si="398"/>
        <v>0</v>
      </c>
      <c r="AD1075" s="7">
        <f t="shared" si="399"/>
        <v>0</v>
      </c>
      <c r="AM1075" s="12" t="str">
        <f t="shared" si="369"/>
        <v>increase or decrease</v>
      </c>
      <c r="AN1075" s="12" t="str">
        <f t="shared" si="370"/>
        <v>decrease</v>
      </c>
      <c r="AO1075" s="12" t="str">
        <f t="shared" si="371"/>
        <v>increase or decrease</v>
      </c>
      <c r="AP1075" s="12" t="str">
        <f t="shared" si="372"/>
        <v>decrease</v>
      </c>
      <c r="AQ1075" s="12" t="str">
        <f t="shared" si="373"/>
        <v>increase or decrease</v>
      </c>
      <c r="AR1075" s="12" t="str">
        <f t="shared" si="374"/>
        <v>decrease</v>
      </c>
      <c r="AS1075" s="12" t="str">
        <f t="shared" si="375"/>
        <v>increase or decrease</v>
      </c>
      <c r="AT1075" s="12" t="str">
        <f t="shared" si="376"/>
        <v>decrease</v>
      </c>
      <c r="AU1075" s="12" t="str">
        <f t="shared" si="377"/>
        <v>no change</v>
      </c>
      <c r="AV1075" s="12" t="str">
        <f t="shared" si="378"/>
        <v>blank</v>
      </c>
      <c r="AW1075" s="12" t="str">
        <f t="shared" si="379"/>
        <v>no change</v>
      </c>
      <c r="AX1075" s="12" t="str">
        <f t="shared" si="380"/>
        <v>blank</v>
      </c>
      <c r="AY1075" s="103"/>
      <c r="AZ1075" s="103" t="str">
        <f t="shared" si="381"/>
        <v xml:space="preserve"> </v>
      </c>
      <c r="BA1075" s="103" t="str">
        <f t="shared" si="382"/>
        <v xml:space="preserve"> </v>
      </c>
      <c r="BB1075" s="103" t="str">
        <f t="shared" si="383"/>
        <v>decrease</v>
      </c>
      <c r="BC1075" s="12" t="str">
        <f t="shared" si="384"/>
        <v xml:space="preserve"> </v>
      </c>
      <c r="BD1075" s="12" t="str">
        <f t="shared" si="385"/>
        <v>decrease</v>
      </c>
      <c r="BE1075" s="12" t="str">
        <f t="shared" si="386"/>
        <v xml:space="preserve"> </v>
      </c>
      <c r="BH1075" s="110">
        <f t="shared" si="387"/>
        <v>-8.0592105263157895E-2</v>
      </c>
      <c r="BI1075" s="110">
        <f t="shared" si="388"/>
        <v>-0.1099476439790576</v>
      </c>
      <c r="BJ1075" s="110">
        <f t="shared" si="389"/>
        <v>-2.2499999999999999E-2</v>
      </c>
      <c r="BK1075" s="110">
        <f t="shared" si="390"/>
        <v>-0.10069930069930071</v>
      </c>
      <c r="BL1075" s="110">
        <f t="shared" si="391"/>
        <v>0</v>
      </c>
      <c r="BM1075" s="110">
        <f t="shared" si="392"/>
        <v>0</v>
      </c>
      <c r="BN1075" s="103"/>
      <c r="BO1075" s="130">
        <f t="shared" si="400"/>
        <v>-0.1099476439790576</v>
      </c>
      <c r="BP1075" s="130" cm="1">
        <f t="array" ref="BP1075">MIN(IF(BH1075:BM1075&lt;0, BH1075:BM1075))</f>
        <v>-0.1099476439790576</v>
      </c>
      <c r="BQ1075" s="12">
        <f t="shared" si="401"/>
        <v>0</v>
      </c>
      <c r="BR1075" s="12">
        <f t="shared" si="402"/>
        <v>1</v>
      </c>
      <c r="BS1075" s="12">
        <f t="shared" si="403"/>
        <v>0</v>
      </c>
      <c r="BT1075" s="12"/>
      <c r="CA1075" s="108"/>
    </row>
    <row r="1076" spans="1:79" x14ac:dyDescent="0.35">
      <c r="A1076" s="18" t="s">
        <v>493</v>
      </c>
      <c r="B1076" s="3" t="s">
        <v>44</v>
      </c>
      <c r="C1076" s="12">
        <v>23031</v>
      </c>
      <c r="D1076" s="12" t="s">
        <v>318</v>
      </c>
      <c r="E1076" s="12">
        <v>223939</v>
      </c>
      <c r="F1076" s="12" t="s">
        <v>319</v>
      </c>
      <c r="G1076" s="12">
        <v>223944</v>
      </c>
      <c r="H1076" s="12">
        <v>1</v>
      </c>
      <c r="I1076" s="104" t="str">
        <f t="shared" si="393"/>
        <v>Does not match old PSSE info</v>
      </c>
      <c r="L1076" s="12">
        <v>608</v>
      </c>
      <c r="M1076" s="12">
        <v>752</v>
      </c>
      <c r="N1076" s="12">
        <v>800</v>
      </c>
      <c r="O1076" s="12">
        <v>706</v>
      </c>
      <c r="P1076" s="12">
        <v>776</v>
      </c>
      <c r="Q1076" s="12">
        <v>800</v>
      </c>
      <c r="R1076" s="1"/>
      <c r="S1076" s="5">
        <v>559</v>
      </c>
      <c r="T1076" s="5">
        <v>680</v>
      </c>
      <c r="U1076" s="5">
        <v>782</v>
      </c>
      <c r="V1076" s="5">
        <v>643</v>
      </c>
      <c r="W1076" s="12">
        <v>776</v>
      </c>
      <c r="X1076" s="48">
        <v>800</v>
      </c>
      <c r="Y1076" s="56">
        <f t="shared" si="394"/>
        <v>-49</v>
      </c>
      <c r="Z1076" s="7">
        <f t="shared" si="395"/>
        <v>-72</v>
      </c>
      <c r="AA1076" s="7">
        <f t="shared" si="396"/>
        <v>-18</v>
      </c>
      <c r="AB1076" s="7">
        <f t="shared" si="397"/>
        <v>-63</v>
      </c>
      <c r="AC1076" s="7">
        <f t="shared" si="398"/>
        <v>0</v>
      </c>
      <c r="AD1076" s="7">
        <f t="shared" si="399"/>
        <v>0</v>
      </c>
      <c r="AM1076" s="12" t="str">
        <f t="shared" si="369"/>
        <v>increase or decrease</v>
      </c>
      <c r="AN1076" s="12" t="str">
        <f t="shared" si="370"/>
        <v>decrease</v>
      </c>
      <c r="AO1076" s="12" t="str">
        <f t="shared" si="371"/>
        <v>increase or decrease</v>
      </c>
      <c r="AP1076" s="12" t="str">
        <f t="shared" si="372"/>
        <v>decrease</v>
      </c>
      <c r="AQ1076" s="12" t="str">
        <f t="shared" si="373"/>
        <v>increase or decrease</v>
      </c>
      <c r="AR1076" s="12" t="str">
        <f t="shared" si="374"/>
        <v>decrease</v>
      </c>
      <c r="AS1076" s="12" t="str">
        <f t="shared" si="375"/>
        <v>increase or decrease</v>
      </c>
      <c r="AT1076" s="12" t="str">
        <f t="shared" si="376"/>
        <v>decrease</v>
      </c>
      <c r="AU1076" s="12" t="str">
        <f t="shared" si="377"/>
        <v>no change</v>
      </c>
      <c r="AV1076" s="12" t="str">
        <f t="shared" si="378"/>
        <v>blank</v>
      </c>
      <c r="AW1076" s="12" t="str">
        <f t="shared" si="379"/>
        <v>no change</v>
      </c>
      <c r="AX1076" s="12" t="str">
        <f t="shared" si="380"/>
        <v>blank</v>
      </c>
      <c r="AY1076" s="103"/>
      <c r="AZ1076" s="103" t="str">
        <f t="shared" si="381"/>
        <v xml:space="preserve"> </v>
      </c>
      <c r="BA1076" s="103" t="str">
        <f t="shared" si="382"/>
        <v xml:space="preserve"> </v>
      </c>
      <c r="BB1076" s="103" t="str">
        <f t="shared" si="383"/>
        <v>decrease</v>
      </c>
      <c r="BC1076" s="12" t="str">
        <f t="shared" si="384"/>
        <v xml:space="preserve"> </v>
      </c>
      <c r="BD1076" s="12" t="str">
        <f t="shared" si="385"/>
        <v>decrease</v>
      </c>
      <c r="BE1076" s="12" t="str">
        <f t="shared" si="386"/>
        <v xml:space="preserve"> </v>
      </c>
      <c r="BH1076" s="110">
        <f t="shared" si="387"/>
        <v>-8.0592105263157895E-2</v>
      </c>
      <c r="BI1076" s="110">
        <f t="shared" si="388"/>
        <v>-9.5744680851063829E-2</v>
      </c>
      <c r="BJ1076" s="110">
        <f t="shared" si="389"/>
        <v>-2.2499999999999999E-2</v>
      </c>
      <c r="BK1076" s="110">
        <f t="shared" si="390"/>
        <v>-8.9235127478753534E-2</v>
      </c>
      <c r="BL1076" s="110">
        <f t="shared" si="391"/>
        <v>0</v>
      </c>
      <c r="BM1076" s="110">
        <f t="shared" si="392"/>
        <v>0</v>
      </c>
      <c r="BN1076" s="103"/>
      <c r="BO1076" s="130">
        <f t="shared" si="400"/>
        <v>-9.5744680851063829E-2</v>
      </c>
      <c r="BP1076" s="130" cm="1">
        <f t="array" ref="BP1076">MIN(IF(BH1076:BM1076&lt;0, BH1076:BM1076))</f>
        <v>-9.5744680851063829E-2</v>
      </c>
      <c r="BQ1076" s="12">
        <f t="shared" si="401"/>
        <v>0</v>
      </c>
      <c r="BR1076" s="12">
        <f t="shared" si="402"/>
        <v>0</v>
      </c>
      <c r="BS1076" s="12">
        <f t="shared" si="403"/>
        <v>1</v>
      </c>
      <c r="BT1076" s="12"/>
      <c r="CA1076" s="108"/>
    </row>
    <row r="1077" spans="1:79" x14ac:dyDescent="0.35">
      <c r="A1077" s="18" t="s">
        <v>488</v>
      </c>
      <c r="B1077" s="3" t="s">
        <v>44</v>
      </c>
      <c r="C1077" s="12">
        <v>23032</v>
      </c>
      <c r="D1077" s="12" t="s">
        <v>336</v>
      </c>
      <c r="E1077" s="12">
        <v>223938</v>
      </c>
      <c r="F1077" s="12" t="s">
        <v>318</v>
      </c>
      <c r="G1077" s="12">
        <v>223939</v>
      </c>
      <c r="H1077" s="12">
        <v>1</v>
      </c>
      <c r="I1077" s="104" t="str">
        <f t="shared" si="393"/>
        <v>Does not match old PSSE info</v>
      </c>
      <c r="L1077" s="12">
        <v>630</v>
      </c>
      <c r="M1077" s="12">
        <v>752</v>
      </c>
      <c r="N1077" s="12">
        <v>865</v>
      </c>
      <c r="O1077" s="12">
        <v>706</v>
      </c>
      <c r="P1077" s="12">
        <v>852</v>
      </c>
      <c r="Q1077" s="12">
        <v>980</v>
      </c>
      <c r="R1077" s="1"/>
      <c r="S1077" s="5">
        <v>559</v>
      </c>
      <c r="T1077" s="5">
        <v>680</v>
      </c>
      <c r="U1077" s="5">
        <v>782</v>
      </c>
      <c r="V1077" s="5">
        <v>643</v>
      </c>
      <c r="W1077" s="5">
        <v>793</v>
      </c>
      <c r="X1077" s="52">
        <v>835</v>
      </c>
      <c r="Y1077" s="56">
        <f t="shared" si="394"/>
        <v>-71</v>
      </c>
      <c r="Z1077" s="7">
        <f t="shared" si="395"/>
        <v>-72</v>
      </c>
      <c r="AA1077" s="7">
        <f t="shared" si="396"/>
        <v>-83</v>
      </c>
      <c r="AB1077" s="7">
        <f t="shared" si="397"/>
        <v>-63</v>
      </c>
      <c r="AC1077" s="7">
        <f t="shared" si="398"/>
        <v>-59</v>
      </c>
      <c r="AD1077" s="7">
        <f t="shared" si="399"/>
        <v>-145</v>
      </c>
      <c r="AM1077" s="12" t="str">
        <f t="shared" si="369"/>
        <v>increase or decrease</v>
      </c>
      <c r="AN1077" s="12" t="str">
        <f t="shared" si="370"/>
        <v>decrease</v>
      </c>
      <c r="AO1077" s="12" t="str">
        <f t="shared" si="371"/>
        <v>increase or decrease</v>
      </c>
      <c r="AP1077" s="12" t="str">
        <f t="shared" si="372"/>
        <v>decrease</v>
      </c>
      <c r="AQ1077" s="12" t="str">
        <f t="shared" si="373"/>
        <v>increase or decrease</v>
      </c>
      <c r="AR1077" s="12" t="str">
        <f t="shared" si="374"/>
        <v>decrease</v>
      </c>
      <c r="AS1077" s="12" t="str">
        <f t="shared" si="375"/>
        <v>increase or decrease</v>
      </c>
      <c r="AT1077" s="12" t="str">
        <f t="shared" si="376"/>
        <v>decrease</v>
      </c>
      <c r="AU1077" s="12" t="str">
        <f t="shared" si="377"/>
        <v>increase or decrease</v>
      </c>
      <c r="AV1077" s="12" t="str">
        <f t="shared" si="378"/>
        <v>decrease</v>
      </c>
      <c r="AW1077" s="12" t="str">
        <f t="shared" si="379"/>
        <v>increase or decrease</v>
      </c>
      <c r="AX1077" s="12" t="str">
        <f t="shared" si="380"/>
        <v>decrease</v>
      </c>
      <c r="AY1077" s="103"/>
      <c r="AZ1077" s="103" t="str">
        <f t="shared" si="381"/>
        <v xml:space="preserve"> </v>
      </c>
      <c r="BA1077" s="103" t="str">
        <f t="shared" si="382"/>
        <v xml:space="preserve"> </v>
      </c>
      <c r="BB1077" s="103" t="str">
        <f t="shared" si="383"/>
        <v>decrease</v>
      </c>
      <c r="BC1077" s="12" t="str">
        <f t="shared" si="384"/>
        <v xml:space="preserve"> </v>
      </c>
      <c r="BD1077" s="12" t="str">
        <f t="shared" si="385"/>
        <v>decrease</v>
      </c>
      <c r="BE1077" s="12" t="str">
        <f t="shared" si="386"/>
        <v xml:space="preserve"> </v>
      </c>
      <c r="BH1077" s="110">
        <f t="shared" si="387"/>
        <v>-0.1126984126984127</v>
      </c>
      <c r="BI1077" s="110">
        <f t="shared" si="388"/>
        <v>-9.5744680851063829E-2</v>
      </c>
      <c r="BJ1077" s="110">
        <f t="shared" si="389"/>
        <v>-9.595375722543352E-2</v>
      </c>
      <c r="BK1077" s="110">
        <f t="shared" si="390"/>
        <v>-8.9235127478753534E-2</v>
      </c>
      <c r="BL1077" s="110">
        <f t="shared" si="391"/>
        <v>-6.9248826291079812E-2</v>
      </c>
      <c r="BM1077" s="110">
        <f t="shared" si="392"/>
        <v>-0.14795918367346939</v>
      </c>
      <c r="BN1077" s="103"/>
      <c r="BO1077" s="130">
        <f t="shared" si="400"/>
        <v>-0.14795918367346939</v>
      </c>
      <c r="BP1077" s="130" cm="1">
        <f t="array" ref="BP1077">MIN(IF(BH1077:BM1077&lt;0, BH1077:BM1077))</f>
        <v>-0.14795918367346939</v>
      </c>
      <c r="BQ1077" s="12">
        <f t="shared" si="401"/>
        <v>0</v>
      </c>
      <c r="BR1077" s="12">
        <f t="shared" si="402"/>
        <v>1</v>
      </c>
      <c r="BS1077" s="12">
        <f t="shared" si="403"/>
        <v>0</v>
      </c>
      <c r="BT1077" s="12"/>
      <c r="CA1077" s="108"/>
    </row>
    <row r="1078" spans="1:79" x14ac:dyDescent="0.35">
      <c r="A1078" s="18" t="s">
        <v>494</v>
      </c>
      <c r="B1078" s="3" t="s">
        <v>44</v>
      </c>
      <c r="C1078" s="12">
        <v>23033</v>
      </c>
      <c r="D1078" s="12" t="s">
        <v>72</v>
      </c>
      <c r="E1078" s="12">
        <v>223937</v>
      </c>
      <c r="F1078" s="12" t="s">
        <v>176</v>
      </c>
      <c r="G1078" s="12">
        <v>223941</v>
      </c>
      <c r="H1078" s="12">
        <v>1</v>
      </c>
      <c r="I1078" s="104" t="str">
        <f t="shared" si="393"/>
        <v>Does not match old PSSE info</v>
      </c>
      <c r="L1078" s="12">
        <v>1100</v>
      </c>
      <c r="M1078" s="12">
        <v>1164</v>
      </c>
      <c r="N1078" s="12">
        <v>1200</v>
      </c>
      <c r="O1078" s="12">
        <v>1156</v>
      </c>
      <c r="P1078" s="12">
        <v>1164</v>
      </c>
      <c r="Q1078" s="12">
        <v>1200</v>
      </c>
      <c r="R1078" s="1"/>
      <c r="S1078" s="5">
        <v>637</v>
      </c>
      <c r="T1078" s="5">
        <v>637</v>
      </c>
      <c r="U1078" s="5">
        <v>668</v>
      </c>
      <c r="V1078" s="5">
        <v>637</v>
      </c>
      <c r="W1078" s="5">
        <v>637</v>
      </c>
      <c r="X1078" s="52">
        <v>668</v>
      </c>
      <c r="Y1078" s="56">
        <f t="shared" si="394"/>
        <v>-463</v>
      </c>
      <c r="Z1078" s="7">
        <f t="shared" si="395"/>
        <v>-527</v>
      </c>
      <c r="AA1078" s="7">
        <f t="shared" si="396"/>
        <v>-532</v>
      </c>
      <c r="AB1078" s="7">
        <f t="shared" si="397"/>
        <v>-519</v>
      </c>
      <c r="AC1078" s="7">
        <f t="shared" si="398"/>
        <v>-527</v>
      </c>
      <c r="AD1078" s="7">
        <f t="shared" si="399"/>
        <v>-532</v>
      </c>
      <c r="AM1078" s="12" t="str">
        <f t="shared" si="369"/>
        <v>increase or decrease</v>
      </c>
      <c r="AN1078" s="12" t="str">
        <f t="shared" si="370"/>
        <v>decrease</v>
      </c>
      <c r="AO1078" s="12" t="str">
        <f t="shared" si="371"/>
        <v>increase or decrease</v>
      </c>
      <c r="AP1078" s="12" t="str">
        <f t="shared" si="372"/>
        <v>decrease</v>
      </c>
      <c r="AQ1078" s="12" t="str">
        <f t="shared" si="373"/>
        <v>increase or decrease</v>
      </c>
      <c r="AR1078" s="12" t="str">
        <f t="shared" si="374"/>
        <v>decrease</v>
      </c>
      <c r="AS1078" s="12" t="str">
        <f t="shared" si="375"/>
        <v>increase or decrease</v>
      </c>
      <c r="AT1078" s="12" t="str">
        <f t="shared" si="376"/>
        <v>decrease</v>
      </c>
      <c r="AU1078" s="12" t="str">
        <f t="shared" si="377"/>
        <v>increase or decrease</v>
      </c>
      <c r="AV1078" s="12" t="str">
        <f t="shared" si="378"/>
        <v>decrease</v>
      </c>
      <c r="AW1078" s="12" t="str">
        <f t="shared" si="379"/>
        <v>increase or decrease</v>
      </c>
      <c r="AX1078" s="12" t="str">
        <f t="shared" si="380"/>
        <v>decrease</v>
      </c>
      <c r="AY1078" s="103"/>
      <c r="AZ1078" s="103" t="str">
        <f t="shared" si="381"/>
        <v xml:space="preserve"> </v>
      </c>
      <c r="BA1078" s="103" t="str">
        <f t="shared" si="382"/>
        <v xml:space="preserve"> </v>
      </c>
      <c r="BB1078" s="103" t="str">
        <f t="shared" si="383"/>
        <v>decrease</v>
      </c>
      <c r="BC1078" s="12" t="str">
        <f t="shared" si="384"/>
        <v xml:space="preserve"> </v>
      </c>
      <c r="BD1078" s="12" t="str">
        <f t="shared" si="385"/>
        <v>decrease</v>
      </c>
      <c r="BE1078" s="12" t="str">
        <f t="shared" si="386"/>
        <v xml:space="preserve"> </v>
      </c>
      <c r="BH1078" s="110">
        <f t="shared" si="387"/>
        <v>-0.4209090909090909</v>
      </c>
      <c r="BI1078" s="110">
        <f t="shared" si="388"/>
        <v>-0.45274914089347079</v>
      </c>
      <c r="BJ1078" s="110">
        <f t="shared" si="389"/>
        <v>-0.44333333333333336</v>
      </c>
      <c r="BK1078" s="110">
        <f t="shared" si="390"/>
        <v>-0.44896193771626297</v>
      </c>
      <c r="BL1078" s="110">
        <f t="shared" si="391"/>
        <v>-0.45274914089347079</v>
      </c>
      <c r="BM1078" s="110">
        <f t="shared" si="392"/>
        <v>-0.44333333333333336</v>
      </c>
      <c r="BN1078" s="103"/>
      <c r="BO1078" s="130">
        <f t="shared" si="400"/>
        <v>-0.45274914089347079</v>
      </c>
      <c r="BP1078" s="130" cm="1">
        <f t="array" ref="BP1078">MIN(IF(BH1078:BM1078&lt;0, BH1078:BM1078))</f>
        <v>-0.45274914089347079</v>
      </c>
      <c r="BQ1078" s="12">
        <f t="shared" si="401"/>
        <v>1</v>
      </c>
      <c r="BR1078" s="12">
        <f t="shared" si="402"/>
        <v>0</v>
      </c>
      <c r="BS1078" s="12">
        <f t="shared" si="403"/>
        <v>0</v>
      </c>
      <c r="BT1078" s="12"/>
      <c r="CA1078" s="108"/>
    </row>
    <row r="1079" spans="1:79" x14ac:dyDescent="0.35">
      <c r="A1079" s="18" t="s">
        <v>488</v>
      </c>
      <c r="B1079" s="3" t="s">
        <v>44</v>
      </c>
      <c r="C1079" s="12">
        <v>23034</v>
      </c>
      <c r="D1079" s="12" t="s">
        <v>336</v>
      </c>
      <c r="E1079" s="12">
        <v>223938</v>
      </c>
      <c r="F1079" s="12" t="s">
        <v>318</v>
      </c>
      <c r="G1079" s="12">
        <v>223940</v>
      </c>
      <c r="H1079" s="12">
        <v>1</v>
      </c>
      <c r="I1079" s="104" t="str">
        <f t="shared" si="393"/>
        <v>Does not match old PSSE info</v>
      </c>
      <c r="L1079" s="12">
        <v>1118</v>
      </c>
      <c r="M1079" s="12">
        <v>1164</v>
      </c>
      <c r="N1079" s="12">
        <v>1200</v>
      </c>
      <c r="O1079" s="12">
        <v>1164</v>
      </c>
      <c r="P1079" s="12">
        <v>1164</v>
      </c>
      <c r="Q1079" s="12">
        <v>1200</v>
      </c>
      <c r="R1079" s="1"/>
      <c r="S1079" s="5">
        <v>796</v>
      </c>
      <c r="T1079" s="5">
        <v>796</v>
      </c>
      <c r="U1079" s="5">
        <v>835</v>
      </c>
      <c r="V1079" s="5">
        <v>796</v>
      </c>
      <c r="W1079" s="5">
        <v>796</v>
      </c>
      <c r="X1079" s="52">
        <v>835</v>
      </c>
      <c r="Y1079" s="56">
        <f t="shared" si="394"/>
        <v>-322</v>
      </c>
      <c r="Z1079" s="7">
        <f t="shared" si="395"/>
        <v>-368</v>
      </c>
      <c r="AA1079" s="7">
        <f t="shared" si="396"/>
        <v>-365</v>
      </c>
      <c r="AB1079" s="7">
        <f t="shared" si="397"/>
        <v>-368</v>
      </c>
      <c r="AC1079" s="7">
        <f t="shared" si="398"/>
        <v>-368</v>
      </c>
      <c r="AD1079" s="7">
        <f t="shared" si="399"/>
        <v>-365</v>
      </c>
      <c r="AM1079" s="12" t="str">
        <f t="shared" si="369"/>
        <v>increase or decrease</v>
      </c>
      <c r="AN1079" s="12" t="str">
        <f t="shared" si="370"/>
        <v>decrease</v>
      </c>
      <c r="AO1079" s="12" t="str">
        <f t="shared" si="371"/>
        <v>increase or decrease</v>
      </c>
      <c r="AP1079" s="12" t="str">
        <f t="shared" si="372"/>
        <v>decrease</v>
      </c>
      <c r="AQ1079" s="12" t="str">
        <f t="shared" si="373"/>
        <v>increase or decrease</v>
      </c>
      <c r="AR1079" s="12" t="str">
        <f t="shared" si="374"/>
        <v>decrease</v>
      </c>
      <c r="AS1079" s="12" t="str">
        <f t="shared" si="375"/>
        <v>increase or decrease</v>
      </c>
      <c r="AT1079" s="12" t="str">
        <f t="shared" si="376"/>
        <v>decrease</v>
      </c>
      <c r="AU1079" s="12" t="str">
        <f t="shared" si="377"/>
        <v>increase or decrease</v>
      </c>
      <c r="AV1079" s="12" t="str">
        <f t="shared" si="378"/>
        <v>decrease</v>
      </c>
      <c r="AW1079" s="12" t="str">
        <f t="shared" si="379"/>
        <v>increase or decrease</v>
      </c>
      <c r="AX1079" s="12" t="str">
        <f t="shared" si="380"/>
        <v>decrease</v>
      </c>
      <c r="AY1079" s="103"/>
      <c r="AZ1079" s="103" t="str">
        <f t="shared" si="381"/>
        <v xml:space="preserve"> </v>
      </c>
      <c r="BA1079" s="103" t="str">
        <f t="shared" si="382"/>
        <v xml:space="preserve"> </v>
      </c>
      <c r="BB1079" s="103" t="str">
        <f t="shared" si="383"/>
        <v>decrease</v>
      </c>
      <c r="BC1079" s="12" t="str">
        <f t="shared" si="384"/>
        <v xml:space="preserve"> </v>
      </c>
      <c r="BD1079" s="12" t="str">
        <f t="shared" si="385"/>
        <v>decrease</v>
      </c>
      <c r="BE1079" s="12" t="str">
        <f t="shared" si="386"/>
        <v xml:space="preserve"> </v>
      </c>
      <c r="BH1079" s="110">
        <f t="shared" si="387"/>
        <v>-0.28801431127012522</v>
      </c>
      <c r="BI1079" s="110">
        <f t="shared" si="388"/>
        <v>-0.31615120274914088</v>
      </c>
      <c r="BJ1079" s="110">
        <f t="shared" si="389"/>
        <v>-0.30416666666666664</v>
      </c>
      <c r="BK1079" s="110">
        <f t="shared" si="390"/>
        <v>-0.31615120274914088</v>
      </c>
      <c r="BL1079" s="110">
        <f t="shared" si="391"/>
        <v>-0.31615120274914088</v>
      </c>
      <c r="BM1079" s="110">
        <f t="shared" si="392"/>
        <v>-0.30416666666666664</v>
      </c>
      <c r="BN1079" s="103"/>
      <c r="BO1079" s="130">
        <f t="shared" si="400"/>
        <v>-0.31615120274914088</v>
      </c>
      <c r="BP1079" s="130" cm="1">
        <f t="array" ref="BP1079">MIN(IF(BH1079:BM1079&lt;0, BH1079:BM1079))</f>
        <v>-0.31615120274914088</v>
      </c>
      <c r="BQ1079" s="12">
        <f t="shared" si="401"/>
        <v>1</v>
      </c>
      <c r="BR1079" s="12">
        <f t="shared" si="402"/>
        <v>0</v>
      </c>
      <c r="BS1079" s="12">
        <f t="shared" si="403"/>
        <v>0</v>
      </c>
      <c r="BT1079" s="12"/>
      <c r="CA1079" s="108"/>
    </row>
    <row r="1080" spans="1:79" x14ac:dyDescent="0.35">
      <c r="B1080" s="3" t="s">
        <v>44</v>
      </c>
      <c r="C1080" s="12">
        <v>23035</v>
      </c>
      <c r="D1080" s="12" t="s">
        <v>72</v>
      </c>
      <c r="E1080" s="12">
        <v>223937</v>
      </c>
      <c r="F1080" s="12" t="s">
        <v>73</v>
      </c>
      <c r="G1080" s="12">
        <v>223942</v>
      </c>
      <c r="H1080" s="12">
        <v>1</v>
      </c>
      <c r="I1080" s="7" t="str">
        <f t="shared" si="393"/>
        <v>Matches old PSSE info</v>
      </c>
      <c r="L1080" s="12">
        <v>796</v>
      </c>
      <c r="M1080" s="12">
        <v>796</v>
      </c>
      <c r="N1080" s="12">
        <v>835</v>
      </c>
      <c r="O1080" s="12">
        <v>796</v>
      </c>
      <c r="P1080" s="12">
        <v>796</v>
      </c>
      <c r="Q1080" s="12">
        <v>835</v>
      </c>
      <c r="R1080" s="1"/>
      <c r="S1080" s="12">
        <v>796</v>
      </c>
      <c r="T1080" s="12">
        <v>796</v>
      </c>
      <c r="U1080" s="12">
        <v>835</v>
      </c>
      <c r="V1080" s="12">
        <v>796</v>
      </c>
      <c r="W1080" s="12">
        <v>796</v>
      </c>
      <c r="X1080" s="48">
        <v>835</v>
      </c>
      <c r="Y1080" s="56">
        <f t="shared" si="394"/>
        <v>0</v>
      </c>
      <c r="Z1080" s="7">
        <f t="shared" si="395"/>
        <v>0</v>
      </c>
      <c r="AA1080" s="7">
        <f t="shared" si="396"/>
        <v>0</v>
      </c>
      <c r="AB1080" s="7">
        <f t="shared" si="397"/>
        <v>0</v>
      </c>
      <c r="AC1080" s="7">
        <f t="shared" si="398"/>
        <v>0</v>
      </c>
      <c r="AD1080" s="7">
        <f t="shared" si="399"/>
        <v>0</v>
      </c>
      <c r="AM1080" s="12" t="str">
        <f t="shared" si="369"/>
        <v>no change</v>
      </c>
      <c r="AN1080" s="12" t="str">
        <f t="shared" si="370"/>
        <v>blank</v>
      </c>
      <c r="AO1080" s="12" t="str">
        <f t="shared" si="371"/>
        <v>no change</v>
      </c>
      <c r="AP1080" s="12" t="str">
        <f t="shared" si="372"/>
        <v>blank</v>
      </c>
      <c r="AQ1080" s="12" t="str">
        <f t="shared" si="373"/>
        <v>no change</v>
      </c>
      <c r="AR1080" s="12" t="str">
        <f t="shared" si="374"/>
        <v>blank</v>
      </c>
      <c r="AS1080" s="12" t="str">
        <f t="shared" si="375"/>
        <v>no change</v>
      </c>
      <c r="AT1080" s="12" t="str">
        <f t="shared" si="376"/>
        <v>blank</v>
      </c>
      <c r="AU1080" s="12" t="str">
        <f t="shared" si="377"/>
        <v>no change</v>
      </c>
      <c r="AV1080" s="12" t="str">
        <f t="shared" si="378"/>
        <v>blank</v>
      </c>
      <c r="AW1080" s="12" t="str">
        <f t="shared" si="379"/>
        <v>no change</v>
      </c>
      <c r="AX1080" s="12" t="str">
        <f t="shared" si="380"/>
        <v>blank</v>
      </c>
      <c r="AY1080" s="103"/>
      <c r="AZ1080" s="103" t="str">
        <f t="shared" si="381"/>
        <v>no change</v>
      </c>
      <c r="BA1080" s="103" t="str">
        <f t="shared" si="382"/>
        <v xml:space="preserve"> </v>
      </c>
      <c r="BB1080" s="103" t="str">
        <f t="shared" si="383"/>
        <v xml:space="preserve"> </v>
      </c>
      <c r="BC1080" s="12" t="str">
        <f t="shared" si="384"/>
        <v xml:space="preserve"> </v>
      </c>
      <c r="BD1080" s="12" t="str">
        <f t="shared" si="385"/>
        <v xml:space="preserve"> </v>
      </c>
      <c r="BE1080" s="12" t="str">
        <f t="shared" si="386"/>
        <v xml:space="preserve"> </v>
      </c>
      <c r="BH1080" s="110">
        <f t="shared" si="387"/>
        <v>0</v>
      </c>
      <c r="BI1080" s="110">
        <f t="shared" si="388"/>
        <v>0</v>
      </c>
      <c r="BJ1080" s="110">
        <f t="shared" si="389"/>
        <v>0</v>
      </c>
      <c r="BK1080" s="110">
        <f t="shared" si="390"/>
        <v>0</v>
      </c>
      <c r="BL1080" s="110">
        <f t="shared" si="391"/>
        <v>0</v>
      </c>
      <c r="BM1080" s="110">
        <f t="shared" si="392"/>
        <v>0</v>
      </c>
      <c r="BN1080" s="103"/>
      <c r="BO1080" s="130">
        <f t="shared" si="400"/>
        <v>0</v>
      </c>
      <c r="BP1080" s="130" cm="1">
        <f t="array" ref="BP1080">MIN(IF(BH1080:BM1080&lt;0, BH1080:BM1080))</f>
        <v>0</v>
      </c>
      <c r="BQ1080" s="12">
        <f t="shared" si="401"/>
        <v>0</v>
      </c>
      <c r="BR1080" s="12">
        <f t="shared" si="402"/>
        <v>0</v>
      </c>
      <c r="BS1080" s="12">
        <f t="shared" si="403"/>
        <v>0</v>
      </c>
      <c r="BT1080" s="12"/>
      <c r="CA1080" s="108"/>
    </row>
    <row r="1081" spans="1:79" x14ac:dyDescent="0.35">
      <c r="A1081" s="18" t="s">
        <v>494</v>
      </c>
      <c r="B1081" s="3" t="s">
        <v>44</v>
      </c>
      <c r="C1081" s="12">
        <v>23040</v>
      </c>
      <c r="D1081" s="12" t="s">
        <v>128</v>
      </c>
      <c r="E1081" s="12">
        <v>223961</v>
      </c>
      <c r="F1081" s="12" t="s">
        <v>129</v>
      </c>
      <c r="G1081" s="12">
        <v>223965</v>
      </c>
      <c r="H1081" s="12">
        <v>1</v>
      </c>
      <c r="I1081" s="7" t="str">
        <f t="shared" si="393"/>
        <v>Matches old PSSE info</v>
      </c>
      <c r="L1081" s="12">
        <v>608</v>
      </c>
      <c r="M1081" s="12">
        <v>752</v>
      </c>
      <c r="N1081" s="12">
        <v>856</v>
      </c>
      <c r="O1081" s="12">
        <v>706</v>
      </c>
      <c r="P1081" s="12">
        <v>852</v>
      </c>
      <c r="Q1081" s="12">
        <v>980</v>
      </c>
      <c r="R1081" s="1"/>
      <c r="S1081" s="5">
        <v>419</v>
      </c>
      <c r="T1081" s="5">
        <v>521</v>
      </c>
      <c r="U1081" s="5">
        <v>599</v>
      </c>
      <c r="V1081" s="5">
        <v>482</v>
      </c>
      <c r="W1081" s="5">
        <v>608</v>
      </c>
      <c r="X1081" s="52">
        <v>699</v>
      </c>
      <c r="Y1081" s="56">
        <f t="shared" si="394"/>
        <v>-189</v>
      </c>
      <c r="Z1081" s="7">
        <f t="shared" si="395"/>
        <v>-231</v>
      </c>
      <c r="AA1081" s="7">
        <f t="shared" si="396"/>
        <v>-257</v>
      </c>
      <c r="AB1081" s="7">
        <f t="shared" si="397"/>
        <v>-224</v>
      </c>
      <c r="AC1081" s="7">
        <f t="shared" si="398"/>
        <v>-244</v>
      </c>
      <c r="AD1081" s="7">
        <f t="shared" si="399"/>
        <v>-281</v>
      </c>
      <c r="AM1081" s="12" t="str">
        <f t="shared" si="369"/>
        <v>increase or decrease</v>
      </c>
      <c r="AN1081" s="12" t="str">
        <f t="shared" si="370"/>
        <v>decrease</v>
      </c>
      <c r="AO1081" s="12" t="str">
        <f t="shared" si="371"/>
        <v>increase or decrease</v>
      </c>
      <c r="AP1081" s="12" t="str">
        <f t="shared" si="372"/>
        <v>decrease</v>
      </c>
      <c r="AQ1081" s="12" t="str">
        <f t="shared" si="373"/>
        <v>increase or decrease</v>
      </c>
      <c r="AR1081" s="12" t="str">
        <f t="shared" si="374"/>
        <v>decrease</v>
      </c>
      <c r="AS1081" s="12" t="str">
        <f t="shared" si="375"/>
        <v>increase or decrease</v>
      </c>
      <c r="AT1081" s="12" t="str">
        <f t="shared" si="376"/>
        <v>decrease</v>
      </c>
      <c r="AU1081" s="12" t="str">
        <f t="shared" si="377"/>
        <v>increase or decrease</v>
      </c>
      <c r="AV1081" s="12" t="str">
        <f t="shared" si="378"/>
        <v>decrease</v>
      </c>
      <c r="AW1081" s="12" t="str">
        <f t="shared" si="379"/>
        <v>increase or decrease</v>
      </c>
      <c r="AX1081" s="12" t="str">
        <f t="shared" si="380"/>
        <v>decrease</v>
      </c>
      <c r="AY1081" s="103"/>
      <c r="AZ1081" s="103" t="str">
        <f t="shared" si="381"/>
        <v xml:space="preserve"> </v>
      </c>
      <c r="BA1081" s="103" t="str">
        <f t="shared" si="382"/>
        <v xml:space="preserve"> </v>
      </c>
      <c r="BB1081" s="103" t="str">
        <f t="shared" si="383"/>
        <v>decrease</v>
      </c>
      <c r="BC1081" s="12" t="str">
        <f t="shared" si="384"/>
        <v xml:space="preserve"> </v>
      </c>
      <c r="BD1081" s="12" t="str">
        <f t="shared" si="385"/>
        <v>decrease</v>
      </c>
      <c r="BE1081" s="12" t="str">
        <f t="shared" si="386"/>
        <v xml:space="preserve"> </v>
      </c>
      <c r="BH1081" s="110">
        <f t="shared" si="387"/>
        <v>-0.31085526315789475</v>
      </c>
      <c r="BI1081" s="110">
        <f t="shared" si="388"/>
        <v>-0.30718085106382981</v>
      </c>
      <c r="BJ1081" s="110">
        <f t="shared" si="389"/>
        <v>-0.30023364485981308</v>
      </c>
      <c r="BK1081" s="110">
        <f t="shared" si="390"/>
        <v>-0.31728045325779036</v>
      </c>
      <c r="BL1081" s="110">
        <f t="shared" si="391"/>
        <v>-0.28638497652582162</v>
      </c>
      <c r="BM1081" s="110">
        <f t="shared" si="392"/>
        <v>-0.28673469387755102</v>
      </c>
      <c r="BN1081" s="103"/>
      <c r="BO1081" s="130">
        <f t="shared" si="400"/>
        <v>-0.31728045325779036</v>
      </c>
      <c r="BP1081" s="130" cm="1">
        <f t="array" ref="BP1081">MIN(IF(BH1081:BM1081&lt;0, BH1081:BM1081))</f>
        <v>-0.31728045325779036</v>
      </c>
      <c r="BQ1081" s="12">
        <f t="shared" si="401"/>
        <v>1</v>
      </c>
      <c r="BR1081" s="12">
        <f t="shared" si="402"/>
        <v>0</v>
      </c>
      <c r="BS1081" s="12">
        <f t="shared" si="403"/>
        <v>0</v>
      </c>
      <c r="BT1081" s="12"/>
      <c r="CA1081" s="108"/>
    </row>
    <row r="1082" spans="1:79" x14ac:dyDescent="0.35">
      <c r="A1082" s="18" t="s">
        <v>494</v>
      </c>
      <c r="B1082" s="3" t="s">
        <v>44</v>
      </c>
      <c r="C1082" s="12">
        <v>23041</v>
      </c>
      <c r="D1082" s="12" t="s">
        <v>130</v>
      </c>
      <c r="E1082" s="12">
        <v>223962</v>
      </c>
      <c r="F1082" s="12" t="s">
        <v>131</v>
      </c>
      <c r="G1082" s="12">
        <v>223966</v>
      </c>
      <c r="H1082" s="12">
        <v>1</v>
      </c>
      <c r="I1082" s="7" t="str">
        <f t="shared" si="393"/>
        <v>Matches old PSSE info</v>
      </c>
      <c r="L1082" s="12">
        <v>559</v>
      </c>
      <c r="M1082" s="12">
        <v>680</v>
      </c>
      <c r="N1082" s="12">
        <v>782</v>
      </c>
      <c r="O1082" s="12">
        <v>643</v>
      </c>
      <c r="P1082" s="12">
        <v>793</v>
      </c>
      <c r="Q1082" s="12">
        <v>912</v>
      </c>
      <c r="R1082" s="1"/>
      <c r="S1082" s="5">
        <v>419</v>
      </c>
      <c r="T1082" s="5">
        <v>521</v>
      </c>
      <c r="U1082" s="5">
        <v>599</v>
      </c>
      <c r="V1082" s="5">
        <v>482</v>
      </c>
      <c r="W1082" s="5">
        <v>608</v>
      </c>
      <c r="X1082" s="52">
        <v>699</v>
      </c>
      <c r="Y1082" s="56">
        <f t="shared" si="394"/>
        <v>-140</v>
      </c>
      <c r="Z1082" s="7">
        <f t="shared" si="395"/>
        <v>-159</v>
      </c>
      <c r="AA1082" s="7">
        <f t="shared" si="396"/>
        <v>-183</v>
      </c>
      <c r="AB1082" s="7">
        <f t="shared" si="397"/>
        <v>-161</v>
      </c>
      <c r="AC1082" s="7">
        <f t="shared" si="398"/>
        <v>-185</v>
      </c>
      <c r="AD1082" s="7">
        <f t="shared" si="399"/>
        <v>-213</v>
      </c>
      <c r="AM1082" s="12" t="str">
        <f t="shared" si="369"/>
        <v>increase or decrease</v>
      </c>
      <c r="AN1082" s="12" t="str">
        <f t="shared" si="370"/>
        <v>decrease</v>
      </c>
      <c r="AO1082" s="12" t="str">
        <f t="shared" si="371"/>
        <v>increase or decrease</v>
      </c>
      <c r="AP1082" s="12" t="str">
        <f t="shared" si="372"/>
        <v>decrease</v>
      </c>
      <c r="AQ1082" s="12" t="str">
        <f t="shared" si="373"/>
        <v>increase or decrease</v>
      </c>
      <c r="AR1082" s="12" t="str">
        <f t="shared" si="374"/>
        <v>decrease</v>
      </c>
      <c r="AS1082" s="12" t="str">
        <f t="shared" si="375"/>
        <v>increase or decrease</v>
      </c>
      <c r="AT1082" s="12" t="str">
        <f t="shared" si="376"/>
        <v>decrease</v>
      </c>
      <c r="AU1082" s="12" t="str">
        <f t="shared" si="377"/>
        <v>increase or decrease</v>
      </c>
      <c r="AV1082" s="12" t="str">
        <f t="shared" si="378"/>
        <v>decrease</v>
      </c>
      <c r="AW1082" s="12" t="str">
        <f t="shared" si="379"/>
        <v>increase or decrease</v>
      </c>
      <c r="AX1082" s="12" t="str">
        <f t="shared" si="380"/>
        <v>decrease</v>
      </c>
      <c r="AY1082" s="103"/>
      <c r="AZ1082" s="103" t="str">
        <f t="shared" si="381"/>
        <v xml:space="preserve"> </v>
      </c>
      <c r="BA1082" s="103" t="str">
        <f t="shared" si="382"/>
        <v xml:space="preserve"> </v>
      </c>
      <c r="BB1082" s="103" t="str">
        <f t="shared" si="383"/>
        <v>decrease</v>
      </c>
      <c r="BC1082" s="12" t="str">
        <f t="shared" si="384"/>
        <v xml:space="preserve"> </v>
      </c>
      <c r="BD1082" s="12" t="str">
        <f t="shared" si="385"/>
        <v>decrease</v>
      </c>
      <c r="BE1082" s="12" t="str">
        <f t="shared" si="386"/>
        <v xml:space="preserve"> </v>
      </c>
      <c r="BH1082" s="110">
        <f t="shared" si="387"/>
        <v>-0.25044722719141321</v>
      </c>
      <c r="BI1082" s="110">
        <f t="shared" si="388"/>
        <v>-0.23382352941176471</v>
      </c>
      <c r="BJ1082" s="110">
        <f t="shared" si="389"/>
        <v>-0.2340153452685422</v>
      </c>
      <c r="BK1082" s="110">
        <f t="shared" si="390"/>
        <v>-0.25038880248833595</v>
      </c>
      <c r="BL1082" s="110">
        <f t="shared" si="391"/>
        <v>-0.23329129886506936</v>
      </c>
      <c r="BM1082" s="110">
        <f t="shared" si="392"/>
        <v>-0.23355263157894737</v>
      </c>
      <c r="BN1082" s="103"/>
      <c r="BO1082" s="130">
        <f t="shared" si="400"/>
        <v>-0.25044722719141321</v>
      </c>
      <c r="BP1082" s="130" cm="1">
        <f t="array" ref="BP1082">MIN(IF(BH1082:BM1082&lt;0, BH1082:BM1082))</f>
        <v>-0.25044722719141321</v>
      </c>
      <c r="BQ1082" s="12">
        <f t="shared" si="401"/>
        <v>1</v>
      </c>
      <c r="BR1082" s="12">
        <f t="shared" si="402"/>
        <v>0</v>
      </c>
      <c r="BS1082" s="12">
        <f t="shared" si="403"/>
        <v>0</v>
      </c>
      <c r="BT1082" s="12"/>
      <c r="CA1082" s="108"/>
    </row>
    <row r="1083" spans="1:79" x14ac:dyDescent="0.35">
      <c r="A1083" s="18" t="s">
        <v>494</v>
      </c>
      <c r="B1083" s="3" t="s">
        <v>44</v>
      </c>
      <c r="C1083" s="12">
        <v>23042</v>
      </c>
      <c r="D1083" s="12" t="s">
        <v>130</v>
      </c>
      <c r="E1083" s="12">
        <v>223962</v>
      </c>
      <c r="F1083" s="12" t="s">
        <v>132</v>
      </c>
      <c r="G1083" s="12">
        <v>223977</v>
      </c>
      <c r="H1083" s="12">
        <v>1</v>
      </c>
      <c r="I1083" s="7" t="str">
        <f t="shared" si="393"/>
        <v>Matches old PSSE info</v>
      </c>
      <c r="L1083" s="12">
        <v>582</v>
      </c>
      <c r="M1083" s="12">
        <v>738</v>
      </c>
      <c r="N1083" s="12">
        <v>830</v>
      </c>
      <c r="O1083" s="12">
        <v>694</v>
      </c>
      <c r="P1083" s="12">
        <v>852</v>
      </c>
      <c r="Q1083" s="12">
        <v>961</v>
      </c>
      <c r="R1083" s="1"/>
      <c r="S1083" s="5">
        <v>559</v>
      </c>
      <c r="T1083" s="5">
        <v>680</v>
      </c>
      <c r="U1083" s="5">
        <v>782</v>
      </c>
      <c r="V1083" s="5">
        <v>643</v>
      </c>
      <c r="W1083" s="5">
        <v>793</v>
      </c>
      <c r="X1083" s="52">
        <v>835</v>
      </c>
      <c r="Y1083" s="56">
        <f t="shared" si="394"/>
        <v>-23</v>
      </c>
      <c r="Z1083" s="7">
        <f t="shared" si="395"/>
        <v>-58</v>
      </c>
      <c r="AA1083" s="7">
        <f t="shared" si="396"/>
        <v>-48</v>
      </c>
      <c r="AB1083" s="7">
        <f t="shared" si="397"/>
        <v>-51</v>
      </c>
      <c r="AC1083" s="7">
        <f t="shared" si="398"/>
        <v>-59</v>
      </c>
      <c r="AD1083" s="7">
        <f t="shared" si="399"/>
        <v>-126</v>
      </c>
      <c r="AM1083" s="12" t="str">
        <f t="shared" si="369"/>
        <v>increase or decrease</v>
      </c>
      <c r="AN1083" s="12" t="str">
        <f t="shared" si="370"/>
        <v>decrease</v>
      </c>
      <c r="AO1083" s="12" t="str">
        <f t="shared" si="371"/>
        <v>increase or decrease</v>
      </c>
      <c r="AP1083" s="12" t="str">
        <f t="shared" si="372"/>
        <v>decrease</v>
      </c>
      <c r="AQ1083" s="12" t="str">
        <f t="shared" si="373"/>
        <v>increase or decrease</v>
      </c>
      <c r="AR1083" s="12" t="str">
        <f t="shared" si="374"/>
        <v>decrease</v>
      </c>
      <c r="AS1083" s="12" t="str">
        <f t="shared" si="375"/>
        <v>increase or decrease</v>
      </c>
      <c r="AT1083" s="12" t="str">
        <f t="shared" si="376"/>
        <v>decrease</v>
      </c>
      <c r="AU1083" s="12" t="str">
        <f t="shared" si="377"/>
        <v>increase or decrease</v>
      </c>
      <c r="AV1083" s="12" t="str">
        <f t="shared" si="378"/>
        <v>decrease</v>
      </c>
      <c r="AW1083" s="12" t="str">
        <f t="shared" si="379"/>
        <v>increase or decrease</v>
      </c>
      <c r="AX1083" s="12" t="str">
        <f t="shared" si="380"/>
        <v>decrease</v>
      </c>
      <c r="AY1083" s="103"/>
      <c r="AZ1083" s="103" t="str">
        <f t="shared" si="381"/>
        <v xml:space="preserve"> </v>
      </c>
      <c r="BA1083" s="103" t="str">
        <f t="shared" si="382"/>
        <v xml:space="preserve"> </v>
      </c>
      <c r="BB1083" s="103" t="str">
        <f t="shared" si="383"/>
        <v>decrease</v>
      </c>
      <c r="BC1083" s="12" t="str">
        <f t="shared" si="384"/>
        <v xml:space="preserve"> </v>
      </c>
      <c r="BD1083" s="12" t="str">
        <f t="shared" si="385"/>
        <v>decrease</v>
      </c>
      <c r="BE1083" s="12" t="str">
        <f t="shared" si="386"/>
        <v xml:space="preserve"> </v>
      </c>
      <c r="BH1083" s="110">
        <f t="shared" si="387"/>
        <v>-3.951890034364261E-2</v>
      </c>
      <c r="BI1083" s="110">
        <f t="shared" si="388"/>
        <v>-7.8590785907859076E-2</v>
      </c>
      <c r="BJ1083" s="110">
        <f t="shared" si="389"/>
        <v>-5.7831325301204821E-2</v>
      </c>
      <c r="BK1083" s="110">
        <f t="shared" si="390"/>
        <v>-7.3487031700288183E-2</v>
      </c>
      <c r="BL1083" s="110">
        <f t="shared" si="391"/>
        <v>-6.9248826291079812E-2</v>
      </c>
      <c r="BM1083" s="110">
        <f t="shared" si="392"/>
        <v>-0.13111342351716962</v>
      </c>
      <c r="BN1083" s="103"/>
      <c r="BO1083" s="130">
        <f t="shared" si="400"/>
        <v>-0.13111342351716962</v>
      </c>
      <c r="BP1083" s="130" cm="1">
        <f t="array" ref="BP1083">MIN(IF(BH1083:BM1083&lt;0, BH1083:BM1083))</f>
        <v>-0.13111342351716962</v>
      </c>
      <c r="BQ1083" s="12">
        <f t="shared" si="401"/>
        <v>0</v>
      </c>
      <c r="BR1083" s="12">
        <f t="shared" si="402"/>
        <v>1</v>
      </c>
      <c r="BS1083" s="12">
        <f t="shared" si="403"/>
        <v>0</v>
      </c>
      <c r="BT1083" s="12"/>
      <c r="CA1083" s="108"/>
    </row>
    <row r="1084" spans="1:79" x14ac:dyDescent="0.35">
      <c r="A1084" s="18" t="s">
        <v>494</v>
      </c>
      <c r="B1084" s="3" t="s">
        <v>44</v>
      </c>
      <c r="C1084" s="12">
        <v>23043</v>
      </c>
      <c r="D1084" s="12" t="s">
        <v>128</v>
      </c>
      <c r="E1084" s="12">
        <v>223961</v>
      </c>
      <c r="F1084" s="12" t="s">
        <v>134</v>
      </c>
      <c r="G1084" s="12">
        <v>223980</v>
      </c>
      <c r="H1084" s="12">
        <v>1</v>
      </c>
      <c r="I1084" s="7" t="str">
        <f t="shared" si="393"/>
        <v>Matches old PSSE info</v>
      </c>
      <c r="L1084" s="12">
        <v>559</v>
      </c>
      <c r="M1084" s="12">
        <v>680</v>
      </c>
      <c r="N1084" s="12">
        <v>782</v>
      </c>
      <c r="O1084" s="12">
        <v>643</v>
      </c>
      <c r="P1084" s="12">
        <v>793</v>
      </c>
      <c r="Q1084" s="12">
        <v>912</v>
      </c>
      <c r="R1084" s="1"/>
      <c r="S1084" s="12">
        <v>559</v>
      </c>
      <c r="T1084" s="12">
        <v>680</v>
      </c>
      <c r="U1084" s="12">
        <v>782</v>
      </c>
      <c r="V1084" s="12">
        <v>643</v>
      </c>
      <c r="W1084" s="12">
        <v>793</v>
      </c>
      <c r="X1084" s="52">
        <v>835</v>
      </c>
      <c r="Y1084" s="56">
        <f t="shared" si="394"/>
        <v>0</v>
      </c>
      <c r="Z1084" s="7">
        <f t="shared" si="395"/>
        <v>0</v>
      </c>
      <c r="AA1084" s="7">
        <f t="shared" si="396"/>
        <v>0</v>
      </c>
      <c r="AB1084" s="7">
        <f t="shared" si="397"/>
        <v>0</v>
      </c>
      <c r="AC1084" s="7">
        <f t="shared" si="398"/>
        <v>0</v>
      </c>
      <c r="AD1084" s="7">
        <f t="shared" si="399"/>
        <v>-77</v>
      </c>
      <c r="AM1084" s="12" t="str">
        <f t="shared" si="369"/>
        <v>no change</v>
      </c>
      <c r="AN1084" s="12" t="str">
        <f t="shared" si="370"/>
        <v>blank</v>
      </c>
      <c r="AO1084" s="12" t="str">
        <f t="shared" si="371"/>
        <v>no change</v>
      </c>
      <c r="AP1084" s="12" t="str">
        <f t="shared" si="372"/>
        <v>blank</v>
      </c>
      <c r="AQ1084" s="12" t="str">
        <f t="shared" si="373"/>
        <v>no change</v>
      </c>
      <c r="AR1084" s="12" t="str">
        <f t="shared" si="374"/>
        <v>blank</v>
      </c>
      <c r="AS1084" s="12" t="str">
        <f t="shared" si="375"/>
        <v>no change</v>
      </c>
      <c r="AT1084" s="12" t="str">
        <f t="shared" si="376"/>
        <v>blank</v>
      </c>
      <c r="AU1084" s="12" t="str">
        <f t="shared" si="377"/>
        <v>no change</v>
      </c>
      <c r="AV1084" s="12" t="str">
        <f t="shared" si="378"/>
        <v>blank</v>
      </c>
      <c r="AW1084" s="12" t="str">
        <f t="shared" si="379"/>
        <v>increase or decrease</v>
      </c>
      <c r="AX1084" s="12" t="str">
        <f t="shared" si="380"/>
        <v>decrease</v>
      </c>
      <c r="AY1084" s="103"/>
      <c r="AZ1084" s="103" t="str">
        <f t="shared" si="381"/>
        <v xml:space="preserve"> </v>
      </c>
      <c r="BA1084" s="103" t="str">
        <f t="shared" si="382"/>
        <v xml:space="preserve"> </v>
      </c>
      <c r="BB1084" s="103" t="str">
        <f t="shared" si="383"/>
        <v>decrease</v>
      </c>
      <c r="BC1084" s="12" t="str">
        <f t="shared" si="384"/>
        <v xml:space="preserve"> </v>
      </c>
      <c r="BD1084" s="12" t="str">
        <f t="shared" si="385"/>
        <v>decrease</v>
      </c>
      <c r="BE1084" s="12" t="str">
        <f t="shared" si="386"/>
        <v xml:space="preserve"> </v>
      </c>
      <c r="BH1084" s="110">
        <f t="shared" si="387"/>
        <v>0</v>
      </c>
      <c r="BI1084" s="110">
        <f t="shared" si="388"/>
        <v>0</v>
      </c>
      <c r="BJ1084" s="110">
        <f t="shared" si="389"/>
        <v>0</v>
      </c>
      <c r="BK1084" s="110">
        <f t="shared" si="390"/>
        <v>0</v>
      </c>
      <c r="BL1084" s="110">
        <f t="shared" si="391"/>
        <v>0</v>
      </c>
      <c r="BM1084" s="110">
        <f t="shared" si="392"/>
        <v>-8.4429824561403508E-2</v>
      </c>
      <c r="BN1084" s="103"/>
      <c r="BO1084" s="130">
        <f t="shared" si="400"/>
        <v>-8.4429824561403508E-2</v>
      </c>
      <c r="BP1084" s="130" cm="1">
        <f t="array" ref="BP1084">MIN(IF(BH1084:BM1084&lt;0, BH1084:BM1084))</f>
        <v>-8.4429824561403508E-2</v>
      </c>
      <c r="BQ1084" s="12">
        <f t="shared" si="401"/>
        <v>0</v>
      </c>
      <c r="BR1084" s="12">
        <f t="shared" si="402"/>
        <v>0</v>
      </c>
      <c r="BS1084" s="12">
        <f t="shared" si="403"/>
        <v>1</v>
      </c>
      <c r="BT1084" s="12"/>
      <c r="CA1084" s="108"/>
    </row>
    <row r="1085" spans="1:79" x14ac:dyDescent="0.35">
      <c r="A1085" s="18" t="s">
        <v>487</v>
      </c>
      <c r="B1085" s="3" t="s">
        <v>44</v>
      </c>
      <c r="C1085" s="12">
        <v>23044</v>
      </c>
      <c r="D1085" s="12" t="s">
        <v>321</v>
      </c>
      <c r="E1085" s="12">
        <v>223962</v>
      </c>
      <c r="F1085" s="12" t="s">
        <v>315</v>
      </c>
      <c r="G1085" s="12">
        <v>223979</v>
      </c>
      <c r="H1085" s="12">
        <v>1</v>
      </c>
      <c r="I1085" s="104" t="str">
        <f t="shared" si="393"/>
        <v>New Update</v>
      </c>
      <c r="L1085" s="12">
        <v>559</v>
      </c>
      <c r="M1085" s="12">
        <v>680</v>
      </c>
      <c r="N1085" s="12">
        <v>782</v>
      </c>
      <c r="O1085" s="12">
        <v>643</v>
      </c>
      <c r="P1085" s="12">
        <v>793</v>
      </c>
      <c r="Q1085" s="12">
        <v>912</v>
      </c>
      <c r="R1085" s="1"/>
      <c r="S1085" s="12">
        <v>559</v>
      </c>
      <c r="T1085" s="12">
        <v>680</v>
      </c>
      <c r="U1085" s="12">
        <v>782</v>
      </c>
      <c r="V1085" s="12">
        <v>643</v>
      </c>
      <c r="W1085" s="12">
        <v>793</v>
      </c>
      <c r="X1085" s="52">
        <v>835</v>
      </c>
      <c r="Y1085" s="56">
        <f t="shared" si="394"/>
        <v>0</v>
      </c>
      <c r="Z1085" s="7">
        <f t="shared" si="395"/>
        <v>0</v>
      </c>
      <c r="AA1085" s="7">
        <f t="shared" si="396"/>
        <v>0</v>
      </c>
      <c r="AB1085" s="7">
        <f t="shared" si="397"/>
        <v>0</v>
      </c>
      <c r="AC1085" s="7">
        <f t="shared" si="398"/>
        <v>0</v>
      </c>
      <c r="AD1085" s="7">
        <f t="shared" si="399"/>
        <v>-77</v>
      </c>
      <c r="AM1085" s="12" t="str">
        <f t="shared" si="369"/>
        <v>no change</v>
      </c>
      <c r="AN1085" s="12" t="str">
        <f t="shared" si="370"/>
        <v>blank</v>
      </c>
      <c r="AO1085" s="12" t="str">
        <f t="shared" si="371"/>
        <v>no change</v>
      </c>
      <c r="AP1085" s="12" t="str">
        <f t="shared" si="372"/>
        <v>blank</v>
      </c>
      <c r="AQ1085" s="12" t="str">
        <f t="shared" si="373"/>
        <v>no change</v>
      </c>
      <c r="AR1085" s="12" t="str">
        <f t="shared" si="374"/>
        <v>blank</v>
      </c>
      <c r="AS1085" s="12" t="str">
        <f t="shared" si="375"/>
        <v>no change</v>
      </c>
      <c r="AT1085" s="12" t="str">
        <f t="shared" si="376"/>
        <v>blank</v>
      </c>
      <c r="AU1085" s="12" t="str">
        <f t="shared" si="377"/>
        <v>no change</v>
      </c>
      <c r="AV1085" s="12" t="str">
        <f t="shared" si="378"/>
        <v>blank</v>
      </c>
      <c r="AW1085" s="12" t="str">
        <f t="shared" si="379"/>
        <v>increase or decrease</v>
      </c>
      <c r="AX1085" s="12" t="str">
        <f t="shared" si="380"/>
        <v>decrease</v>
      </c>
      <c r="AY1085" s="103"/>
      <c r="AZ1085" s="103" t="str">
        <f t="shared" si="381"/>
        <v xml:space="preserve"> </v>
      </c>
      <c r="BA1085" s="103" t="str">
        <f t="shared" si="382"/>
        <v xml:space="preserve"> </v>
      </c>
      <c r="BB1085" s="103" t="str">
        <f t="shared" si="383"/>
        <v>decrease</v>
      </c>
      <c r="BC1085" s="12" t="str">
        <f t="shared" si="384"/>
        <v xml:space="preserve"> </v>
      </c>
      <c r="BD1085" s="12" t="str">
        <f t="shared" si="385"/>
        <v>decrease</v>
      </c>
      <c r="BE1085" s="12" t="str">
        <f t="shared" si="386"/>
        <v xml:space="preserve"> </v>
      </c>
      <c r="BH1085" s="110">
        <f t="shared" si="387"/>
        <v>0</v>
      </c>
      <c r="BI1085" s="110">
        <f t="shared" si="388"/>
        <v>0</v>
      </c>
      <c r="BJ1085" s="110">
        <f t="shared" si="389"/>
        <v>0</v>
      </c>
      <c r="BK1085" s="110">
        <f t="shared" si="390"/>
        <v>0</v>
      </c>
      <c r="BL1085" s="110">
        <f t="shared" si="391"/>
        <v>0</v>
      </c>
      <c r="BM1085" s="110">
        <f t="shared" si="392"/>
        <v>-8.4429824561403508E-2</v>
      </c>
      <c r="BN1085" s="103"/>
      <c r="BO1085" s="130">
        <f t="shared" si="400"/>
        <v>-8.4429824561403508E-2</v>
      </c>
      <c r="BP1085" s="130" cm="1">
        <f t="array" ref="BP1085">MIN(IF(BH1085:BM1085&lt;0, BH1085:BM1085))</f>
        <v>-8.4429824561403508E-2</v>
      </c>
      <c r="BQ1085" s="12">
        <f t="shared" si="401"/>
        <v>0</v>
      </c>
      <c r="BR1085" s="12">
        <f t="shared" si="402"/>
        <v>0</v>
      </c>
      <c r="BS1085" s="12">
        <f t="shared" si="403"/>
        <v>1</v>
      </c>
      <c r="BT1085" s="12"/>
      <c r="CA1085" s="108"/>
    </row>
    <row r="1086" spans="1:79" x14ac:dyDescent="0.35">
      <c r="A1086" s="18" t="s">
        <v>493</v>
      </c>
      <c r="B1086" s="3" t="s">
        <v>44</v>
      </c>
      <c r="C1086" s="12">
        <v>23045</v>
      </c>
      <c r="D1086" s="12" t="s">
        <v>320</v>
      </c>
      <c r="E1086" s="12">
        <v>223961</v>
      </c>
      <c r="F1086" s="12" t="s">
        <v>315</v>
      </c>
      <c r="G1086" s="12">
        <v>223978</v>
      </c>
      <c r="H1086" s="12">
        <v>1</v>
      </c>
      <c r="I1086" s="104" t="str">
        <f t="shared" si="393"/>
        <v>Does not match old PSSE info</v>
      </c>
      <c r="L1086" s="12">
        <v>582</v>
      </c>
      <c r="M1086" s="12">
        <v>738</v>
      </c>
      <c r="N1086" s="12">
        <v>830</v>
      </c>
      <c r="O1086" s="12">
        <v>694</v>
      </c>
      <c r="P1086" s="12">
        <v>852</v>
      </c>
      <c r="Q1086" s="12">
        <v>961</v>
      </c>
      <c r="R1086" s="1"/>
      <c r="S1086" s="5">
        <v>559</v>
      </c>
      <c r="T1086" s="5">
        <v>680</v>
      </c>
      <c r="U1086" s="5">
        <v>782</v>
      </c>
      <c r="V1086" s="5">
        <v>643</v>
      </c>
      <c r="W1086" s="5">
        <v>793</v>
      </c>
      <c r="X1086" s="52">
        <v>835</v>
      </c>
      <c r="Y1086" s="56">
        <f t="shared" si="394"/>
        <v>-23</v>
      </c>
      <c r="Z1086" s="7">
        <f t="shared" si="395"/>
        <v>-58</v>
      </c>
      <c r="AA1086" s="7">
        <f t="shared" si="396"/>
        <v>-48</v>
      </c>
      <c r="AB1086" s="7">
        <f t="shared" si="397"/>
        <v>-51</v>
      </c>
      <c r="AC1086" s="7">
        <f t="shared" si="398"/>
        <v>-59</v>
      </c>
      <c r="AD1086" s="7">
        <f t="shared" si="399"/>
        <v>-126</v>
      </c>
      <c r="AM1086" s="12" t="str">
        <f t="shared" si="369"/>
        <v>increase or decrease</v>
      </c>
      <c r="AN1086" s="12" t="str">
        <f t="shared" si="370"/>
        <v>decrease</v>
      </c>
      <c r="AO1086" s="12" t="str">
        <f t="shared" si="371"/>
        <v>increase or decrease</v>
      </c>
      <c r="AP1086" s="12" t="str">
        <f t="shared" si="372"/>
        <v>decrease</v>
      </c>
      <c r="AQ1086" s="12" t="str">
        <f t="shared" si="373"/>
        <v>increase or decrease</v>
      </c>
      <c r="AR1086" s="12" t="str">
        <f t="shared" si="374"/>
        <v>decrease</v>
      </c>
      <c r="AS1086" s="12" t="str">
        <f t="shared" si="375"/>
        <v>increase or decrease</v>
      </c>
      <c r="AT1086" s="12" t="str">
        <f t="shared" si="376"/>
        <v>decrease</v>
      </c>
      <c r="AU1086" s="12" t="str">
        <f t="shared" si="377"/>
        <v>increase or decrease</v>
      </c>
      <c r="AV1086" s="12" t="str">
        <f t="shared" si="378"/>
        <v>decrease</v>
      </c>
      <c r="AW1086" s="12" t="str">
        <f t="shared" si="379"/>
        <v>increase or decrease</v>
      </c>
      <c r="AX1086" s="12" t="str">
        <f t="shared" si="380"/>
        <v>decrease</v>
      </c>
      <c r="AY1086" s="103"/>
      <c r="AZ1086" s="103" t="str">
        <f t="shared" si="381"/>
        <v xml:space="preserve"> </v>
      </c>
      <c r="BA1086" s="103" t="str">
        <f t="shared" si="382"/>
        <v xml:space="preserve"> </v>
      </c>
      <c r="BB1086" s="103" t="str">
        <f t="shared" si="383"/>
        <v>decrease</v>
      </c>
      <c r="BC1086" s="12" t="str">
        <f t="shared" si="384"/>
        <v xml:space="preserve"> </v>
      </c>
      <c r="BD1086" s="12" t="str">
        <f t="shared" si="385"/>
        <v>decrease</v>
      </c>
      <c r="BE1086" s="12" t="str">
        <f t="shared" si="386"/>
        <v xml:space="preserve"> </v>
      </c>
      <c r="BH1086" s="110">
        <f t="shared" si="387"/>
        <v>-3.951890034364261E-2</v>
      </c>
      <c r="BI1086" s="110">
        <f t="shared" si="388"/>
        <v>-7.8590785907859076E-2</v>
      </c>
      <c r="BJ1086" s="110">
        <f t="shared" si="389"/>
        <v>-5.7831325301204821E-2</v>
      </c>
      <c r="BK1086" s="110">
        <f t="shared" si="390"/>
        <v>-7.3487031700288183E-2</v>
      </c>
      <c r="BL1086" s="110">
        <f t="shared" si="391"/>
        <v>-6.9248826291079812E-2</v>
      </c>
      <c r="BM1086" s="110">
        <f t="shared" si="392"/>
        <v>-0.13111342351716962</v>
      </c>
      <c r="BN1086" s="103"/>
      <c r="BO1086" s="130">
        <f t="shared" si="400"/>
        <v>-0.13111342351716962</v>
      </c>
      <c r="BP1086" s="130" cm="1">
        <f t="array" ref="BP1086">MIN(IF(BH1086:BM1086&lt;0, BH1086:BM1086))</f>
        <v>-0.13111342351716962</v>
      </c>
      <c r="BQ1086" s="12">
        <f t="shared" si="401"/>
        <v>0</v>
      </c>
      <c r="BR1086" s="12">
        <f t="shared" si="402"/>
        <v>1</v>
      </c>
      <c r="BS1086" s="12">
        <f t="shared" si="403"/>
        <v>0</v>
      </c>
      <c r="BT1086" s="12"/>
      <c r="CA1086" s="108"/>
    </row>
    <row r="1087" spans="1:79" x14ac:dyDescent="0.35">
      <c r="A1087" s="18" t="s">
        <v>494</v>
      </c>
      <c r="B1087" s="3" t="s">
        <v>44</v>
      </c>
      <c r="C1087" s="12">
        <v>23046</v>
      </c>
      <c r="D1087" s="12" t="s">
        <v>128</v>
      </c>
      <c r="E1087" s="12">
        <v>223961</v>
      </c>
      <c r="F1087" s="12" t="s">
        <v>70</v>
      </c>
      <c r="G1087" s="12">
        <v>223964</v>
      </c>
      <c r="H1087" s="12">
        <v>1</v>
      </c>
      <c r="I1087" s="7" t="str">
        <f t="shared" si="393"/>
        <v>Matches old PSSE info</v>
      </c>
      <c r="L1087" s="12">
        <v>608</v>
      </c>
      <c r="M1087" s="12">
        <v>752</v>
      </c>
      <c r="N1087" s="12">
        <v>856</v>
      </c>
      <c r="O1087" s="12">
        <v>706</v>
      </c>
      <c r="P1087" s="12">
        <v>852</v>
      </c>
      <c r="Q1087" s="12">
        <v>980</v>
      </c>
      <c r="R1087" s="1"/>
      <c r="S1087" s="5">
        <v>419</v>
      </c>
      <c r="T1087" s="5">
        <v>521</v>
      </c>
      <c r="U1087" s="5">
        <v>599</v>
      </c>
      <c r="V1087" s="5">
        <v>482</v>
      </c>
      <c r="W1087" s="5">
        <v>608</v>
      </c>
      <c r="X1087" s="52">
        <v>699</v>
      </c>
      <c r="Y1087" s="56">
        <f t="shared" si="394"/>
        <v>-189</v>
      </c>
      <c r="Z1087" s="7">
        <f t="shared" si="395"/>
        <v>-231</v>
      </c>
      <c r="AA1087" s="7">
        <f t="shared" si="396"/>
        <v>-257</v>
      </c>
      <c r="AB1087" s="7">
        <f t="shared" si="397"/>
        <v>-224</v>
      </c>
      <c r="AC1087" s="7">
        <f t="shared" si="398"/>
        <v>-244</v>
      </c>
      <c r="AD1087" s="7">
        <f t="shared" si="399"/>
        <v>-281</v>
      </c>
      <c r="AM1087" s="12" t="str">
        <f t="shared" si="369"/>
        <v>increase or decrease</v>
      </c>
      <c r="AN1087" s="12" t="str">
        <f t="shared" si="370"/>
        <v>decrease</v>
      </c>
      <c r="AO1087" s="12" t="str">
        <f t="shared" si="371"/>
        <v>increase or decrease</v>
      </c>
      <c r="AP1087" s="12" t="str">
        <f t="shared" si="372"/>
        <v>decrease</v>
      </c>
      <c r="AQ1087" s="12" t="str">
        <f t="shared" si="373"/>
        <v>increase or decrease</v>
      </c>
      <c r="AR1087" s="12" t="str">
        <f t="shared" si="374"/>
        <v>decrease</v>
      </c>
      <c r="AS1087" s="12" t="str">
        <f t="shared" si="375"/>
        <v>increase or decrease</v>
      </c>
      <c r="AT1087" s="12" t="str">
        <f t="shared" si="376"/>
        <v>decrease</v>
      </c>
      <c r="AU1087" s="12" t="str">
        <f t="shared" si="377"/>
        <v>increase or decrease</v>
      </c>
      <c r="AV1087" s="12" t="str">
        <f t="shared" si="378"/>
        <v>decrease</v>
      </c>
      <c r="AW1087" s="12" t="str">
        <f t="shared" si="379"/>
        <v>increase or decrease</v>
      </c>
      <c r="AX1087" s="12" t="str">
        <f t="shared" si="380"/>
        <v>decrease</v>
      </c>
      <c r="AY1087" s="103"/>
      <c r="AZ1087" s="103" t="str">
        <f t="shared" si="381"/>
        <v xml:space="preserve"> </v>
      </c>
      <c r="BA1087" s="103" t="str">
        <f t="shared" si="382"/>
        <v xml:space="preserve"> </v>
      </c>
      <c r="BB1087" s="103" t="str">
        <f t="shared" si="383"/>
        <v>decrease</v>
      </c>
      <c r="BC1087" s="12" t="str">
        <f t="shared" si="384"/>
        <v xml:space="preserve"> </v>
      </c>
      <c r="BD1087" s="12" t="str">
        <f t="shared" si="385"/>
        <v>decrease</v>
      </c>
      <c r="BE1087" s="12" t="str">
        <f t="shared" si="386"/>
        <v xml:space="preserve"> </v>
      </c>
      <c r="BH1087" s="110">
        <f t="shared" si="387"/>
        <v>-0.31085526315789475</v>
      </c>
      <c r="BI1087" s="110">
        <f t="shared" si="388"/>
        <v>-0.30718085106382981</v>
      </c>
      <c r="BJ1087" s="110">
        <f t="shared" si="389"/>
        <v>-0.30023364485981308</v>
      </c>
      <c r="BK1087" s="110">
        <f t="shared" si="390"/>
        <v>-0.31728045325779036</v>
      </c>
      <c r="BL1087" s="110">
        <f t="shared" si="391"/>
        <v>-0.28638497652582162</v>
      </c>
      <c r="BM1087" s="110">
        <f t="shared" si="392"/>
        <v>-0.28673469387755102</v>
      </c>
      <c r="BN1087" s="103"/>
      <c r="BO1087" s="130">
        <f t="shared" si="400"/>
        <v>-0.31728045325779036</v>
      </c>
      <c r="BP1087" s="130" cm="1">
        <f t="array" ref="BP1087">MIN(IF(BH1087:BM1087&lt;0, BH1087:BM1087))</f>
        <v>-0.31728045325779036</v>
      </c>
      <c r="BQ1087" s="12">
        <f t="shared" si="401"/>
        <v>1</v>
      </c>
      <c r="BR1087" s="12">
        <f t="shared" si="402"/>
        <v>0</v>
      </c>
      <c r="BS1087" s="12">
        <f t="shared" si="403"/>
        <v>0</v>
      </c>
      <c r="BT1087" s="12"/>
      <c r="CA1087" s="108"/>
    </row>
    <row r="1088" spans="1:79" x14ac:dyDescent="0.35">
      <c r="A1088" s="18" t="s">
        <v>494</v>
      </c>
      <c r="B1088" s="3" t="s">
        <v>44</v>
      </c>
      <c r="C1088" s="12">
        <v>23047</v>
      </c>
      <c r="D1088" s="12" t="s">
        <v>130</v>
      </c>
      <c r="E1088" s="12">
        <v>223962</v>
      </c>
      <c r="F1088" s="12" t="s">
        <v>135</v>
      </c>
      <c r="G1088" s="12">
        <v>223963</v>
      </c>
      <c r="H1088" s="12">
        <v>1</v>
      </c>
      <c r="I1088" s="7" t="str">
        <f t="shared" si="393"/>
        <v>Matches old PSSE info</v>
      </c>
      <c r="L1088" s="12">
        <v>559</v>
      </c>
      <c r="M1088" s="12">
        <v>680</v>
      </c>
      <c r="N1088" s="12">
        <v>782</v>
      </c>
      <c r="O1088" s="12">
        <v>643</v>
      </c>
      <c r="P1088" s="12">
        <v>793</v>
      </c>
      <c r="Q1088" s="12">
        <v>912</v>
      </c>
      <c r="R1088" s="1"/>
      <c r="S1088" s="5">
        <v>419</v>
      </c>
      <c r="T1088" s="5">
        <v>521</v>
      </c>
      <c r="U1088" s="5">
        <v>599</v>
      </c>
      <c r="V1088" s="5">
        <v>482</v>
      </c>
      <c r="W1088" s="5">
        <v>608</v>
      </c>
      <c r="X1088" s="52">
        <v>699</v>
      </c>
      <c r="Y1088" s="56">
        <f t="shared" si="394"/>
        <v>-140</v>
      </c>
      <c r="Z1088" s="7">
        <f t="shared" si="395"/>
        <v>-159</v>
      </c>
      <c r="AA1088" s="7">
        <f t="shared" si="396"/>
        <v>-183</v>
      </c>
      <c r="AB1088" s="7">
        <f t="shared" si="397"/>
        <v>-161</v>
      </c>
      <c r="AC1088" s="7">
        <f t="shared" si="398"/>
        <v>-185</v>
      </c>
      <c r="AD1088" s="7">
        <f t="shared" si="399"/>
        <v>-213</v>
      </c>
      <c r="AM1088" s="12" t="str">
        <f t="shared" si="369"/>
        <v>increase or decrease</v>
      </c>
      <c r="AN1088" s="12" t="str">
        <f t="shared" si="370"/>
        <v>decrease</v>
      </c>
      <c r="AO1088" s="12" t="str">
        <f t="shared" si="371"/>
        <v>increase or decrease</v>
      </c>
      <c r="AP1088" s="12" t="str">
        <f t="shared" si="372"/>
        <v>decrease</v>
      </c>
      <c r="AQ1088" s="12" t="str">
        <f t="shared" si="373"/>
        <v>increase or decrease</v>
      </c>
      <c r="AR1088" s="12" t="str">
        <f t="shared" si="374"/>
        <v>decrease</v>
      </c>
      <c r="AS1088" s="12" t="str">
        <f t="shared" si="375"/>
        <v>increase or decrease</v>
      </c>
      <c r="AT1088" s="12" t="str">
        <f t="shared" si="376"/>
        <v>decrease</v>
      </c>
      <c r="AU1088" s="12" t="str">
        <f t="shared" si="377"/>
        <v>increase or decrease</v>
      </c>
      <c r="AV1088" s="12" t="str">
        <f t="shared" si="378"/>
        <v>decrease</v>
      </c>
      <c r="AW1088" s="12" t="str">
        <f t="shared" si="379"/>
        <v>increase or decrease</v>
      </c>
      <c r="AX1088" s="12" t="str">
        <f t="shared" si="380"/>
        <v>decrease</v>
      </c>
      <c r="AY1088" s="103"/>
      <c r="AZ1088" s="103" t="str">
        <f t="shared" si="381"/>
        <v xml:space="preserve"> </v>
      </c>
      <c r="BA1088" s="103" t="str">
        <f t="shared" si="382"/>
        <v xml:space="preserve"> </v>
      </c>
      <c r="BB1088" s="103" t="str">
        <f t="shared" si="383"/>
        <v>decrease</v>
      </c>
      <c r="BC1088" s="12" t="str">
        <f t="shared" si="384"/>
        <v xml:space="preserve"> </v>
      </c>
      <c r="BD1088" s="12" t="str">
        <f t="shared" si="385"/>
        <v>decrease</v>
      </c>
      <c r="BE1088" s="12" t="str">
        <f t="shared" si="386"/>
        <v xml:space="preserve"> </v>
      </c>
      <c r="BH1088" s="110">
        <f t="shared" si="387"/>
        <v>-0.25044722719141321</v>
      </c>
      <c r="BI1088" s="110">
        <f t="shared" si="388"/>
        <v>-0.23382352941176471</v>
      </c>
      <c r="BJ1088" s="110">
        <f t="shared" si="389"/>
        <v>-0.2340153452685422</v>
      </c>
      <c r="BK1088" s="110">
        <f t="shared" si="390"/>
        <v>-0.25038880248833595</v>
      </c>
      <c r="BL1088" s="110">
        <f t="shared" si="391"/>
        <v>-0.23329129886506936</v>
      </c>
      <c r="BM1088" s="110">
        <f t="shared" si="392"/>
        <v>-0.23355263157894737</v>
      </c>
      <c r="BN1088" s="103"/>
      <c r="BO1088" s="130">
        <f t="shared" si="400"/>
        <v>-0.25044722719141321</v>
      </c>
      <c r="BP1088" s="130" cm="1">
        <f t="array" ref="BP1088">MIN(IF(BH1088:BM1088&lt;0, BH1088:BM1088))</f>
        <v>-0.25044722719141321</v>
      </c>
      <c r="BQ1088" s="12">
        <f t="shared" si="401"/>
        <v>1</v>
      </c>
      <c r="BR1088" s="12">
        <f t="shared" si="402"/>
        <v>0</v>
      </c>
      <c r="BS1088" s="12">
        <f t="shared" si="403"/>
        <v>0</v>
      </c>
      <c r="BT1088" s="12"/>
      <c r="CA1088" s="108"/>
    </row>
    <row r="1089" spans="1:79" x14ac:dyDescent="0.35">
      <c r="A1089" s="18" t="s">
        <v>491</v>
      </c>
      <c r="B1089" s="3" t="s">
        <v>44</v>
      </c>
      <c r="C1089" s="12">
        <v>23051</v>
      </c>
      <c r="D1089" s="12" t="s">
        <v>476</v>
      </c>
      <c r="E1089" s="12">
        <v>224018</v>
      </c>
      <c r="F1089" s="12" t="s">
        <v>495</v>
      </c>
      <c r="G1089" s="12">
        <v>223015</v>
      </c>
      <c r="H1089" s="12">
        <v>1</v>
      </c>
      <c r="I1089" s="7" t="str">
        <f t="shared" si="393"/>
        <v>Matches old PSSE info</v>
      </c>
      <c r="L1089" s="12">
        <v>365</v>
      </c>
      <c r="M1089" s="12">
        <v>438</v>
      </c>
      <c r="N1089" s="12">
        <v>452</v>
      </c>
      <c r="O1089" s="12">
        <v>365</v>
      </c>
      <c r="P1089" s="12">
        <v>438</v>
      </c>
      <c r="Q1089" s="12">
        <v>452</v>
      </c>
      <c r="R1089" s="1"/>
      <c r="S1089" s="96">
        <v>366</v>
      </c>
      <c r="T1089" s="96">
        <v>509</v>
      </c>
      <c r="U1089" s="96">
        <v>525</v>
      </c>
      <c r="V1089" s="96">
        <v>384</v>
      </c>
      <c r="W1089" s="96">
        <v>519</v>
      </c>
      <c r="X1089" s="98">
        <v>535</v>
      </c>
      <c r="Y1089" s="56">
        <f t="shared" si="394"/>
        <v>1</v>
      </c>
      <c r="Z1089" s="7">
        <f t="shared" si="395"/>
        <v>71</v>
      </c>
      <c r="AA1089" s="7">
        <f t="shared" si="396"/>
        <v>73</v>
      </c>
      <c r="AB1089" s="7">
        <f t="shared" si="397"/>
        <v>19</v>
      </c>
      <c r="AC1089" s="7">
        <f t="shared" si="398"/>
        <v>81</v>
      </c>
      <c r="AD1089" s="7">
        <f t="shared" si="399"/>
        <v>83</v>
      </c>
      <c r="AM1089" s="12" t="str">
        <f t="shared" si="369"/>
        <v>increase or decrease</v>
      </c>
      <c r="AN1089" s="12" t="str">
        <f t="shared" si="370"/>
        <v>increase</v>
      </c>
      <c r="AO1089" s="12" t="str">
        <f t="shared" si="371"/>
        <v>increase or decrease</v>
      </c>
      <c r="AP1089" s="12" t="str">
        <f t="shared" si="372"/>
        <v>increase</v>
      </c>
      <c r="AQ1089" s="12" t="str">
        <f t="shared" si="373"/>
        <v>increase or decrease</v>
      </c>
      <c r="AR1089" s="12" t="str">
        <f t="shared" si="374"/>
        <v>increase</v>
      </c>
      <c r="AS1089" s="12" t="str">
        <f t="shared" si="375"/>
        <v>increase or decrease</v>
      </c>
      <c r="AT1089" s="12" t="str">
        <f t="shared" si="376"/>
        <v>increase</v>
      </c>
      <c r="AU1089" s="12" t="str">
        <f t="shared" si="377"/>
        <v>increase or decrease</v>
      </c>
      <c r="AV1089" s="12" t="str">
        <f t="shared" si="378"/>
        <v>increase</v>
      </c>
      <c r="AW1089" s="12" t="str">
        <f t="shared" si="379"/>
        <v>increase or decrease</v>
      </c>
      <c r="AX1089" s="12" t="str">
        <f t="shared" si="380"/>
        <v>increase</v>
      </c>
      <c r="AY1089" s="103"/>
      <c r="AZ1089" s="103" t="str">
        <f t="shared" si="381"/>
        <v xml:space="preserve"> </v>
      </c>
      <c r="BA1089" s="103" t="str">
        <f t="shared" si="382"/>
        <v>increase</v>
      </c>
      <c r="BB1089" s="103" t="str">
        <f t="shared" si="383"/>
        <v xml:space="preserve"> </v>
      </c>
      <c r="BC1089" s="12" t="str">
        <f t="shared" si="384"/>
        <v>increase</v>
      </c>
      <c r="BD1089" s="12" t="str">
        <f t="shared" si="385"/>
        <v xml:space="preserve"> </v>
      </c>
      <c r="BE1089" s="12" t="str">
        <f t="shared" si="386"/>
        <v xml:space="preserve"> </v>
      </c>
      <c r="BH1089" s="110">
        <f t="shared" si="387"/>
        <v>2.7397260273972603E-3</v>
      </c>
      <c r="BI1089" s="110">
        <f t="shared" si="388"/>
        <v>0.16210045662100456</v>
      </c>
      <c r="BJ1089" s="110">
        <f t="shared" si="389"/>
        <v>0.16150442477876106</v>
      </c>
      <c r="BK1089" s="110">
        <f t="shared" si="390"/>
        <v>5.2054794520547946E-2</v>
      </c>
      <c r="BL1089" s="110">
        <f t="shared" si="391"/>
        <v>0.18493150684931506</v>
      </c>
      <c r="BM1089" s="110">
        <f t="shared" si="392"/>
        <v>0.1836283185840708</v>
      </c>
      <c r="BN1089" s="103"/>
      <c r="BO1089" s="130">
        <f t="shared" si="400"/>
        <v>0.18493150684931506</v>
      </c>
      <c r="BP1089" s="130" cm="1">
        <f t="array" ref="BP1089">MIN(IF(BH1089:BM1089&lt;0, BH1089:BM1089))</f>
        <v>0</v>
      </c>
      <c r="BQ1089" s="12">
        <f t="shared" si="401"/>
        <v>0</v>
      </c>
      <c r="BR1089" s="12">
        <f t="shared" si="402"/>
        <v>0</v>
      </c>
      <c r="BS1089" s="12">
        <f t="shared" si="403"/>
        <v>0</v>
      </c>
      <c r="BT1089" s="12"/>
      <c r="CA1089" s="108"/>
    </row>
    <row r="1090" spans="1:79" x14ac:dyDescent="0.35">
      <c r="A1090" s="18" t="s">
        <v>493</v>
      </c>
      <c r="B1090" s="3" t="s">
        <v>44</v>
      </c>
      <c r="C1090" s="12">
        <v>23054</v>
      </c>
      <c r="D1090" s="12" t="s">
        <v>320</v>
      </c>
      <c r="E1090" s="12">
        <v>223979</v>
      </c>
      <c r="F1090" s="12" t="s">
        <v>321</v>
      </c>
      <c r="G1090" s="12">
        <v>224060</v>
      </c>
      <c r="H1090" s="12">
        <v>1</v>
      </c>
      <c r="I1090" s="7" t="str">
        <f t="shared" si="393"/>
        <v>Matches old PSSE info</v>
      </c>
      <c r="L1090" s="12">
        <v>582</v>
      </c>
      <c r="M1090" s="12">
        <v>738</v>
      </c>
      <c r="N1090" s="12">
        <v>830</v>
      </c>
      <c r="O1090" s="12">
        <v>694</v>
      </c>
      <c r="P1090" s="12">
        <v>852</v>
      </c>
      <c r="Q1090" s="12">
        <v>961</v>
      </c>
      <c r="R1090" s="1"/>
      <c r="S1090" s="5">
        <v>559</v>
      </c>
      <c r="T1090" s="5">
        <v>680</v>
      </c>
      <c r="U1090" s="5">
        <v>782</v>
      </c>
      <c r="V1090" s="5">
        <v>643</v>
      </c>
      <c r="W1090" s="5">
        <v>793</v>
      </c>
      <c r="X1090" s="52">
        <v>835</v>
      </c>
      <c r="Y1090" s="56">
        <f t="shared" si="394"/>
        <v>-23</v>
      </c>
      <c r="Z1090" s="7">
        <f t="shared" si="395"/>
        <v>-58</v>
      </c>
      <c r="AA1090" s="7">
        <f t="shared" si="396"/>
        <v>-48</v>
      </c>
      <c r="AB1090" s="7">
        <f t="shared" si="397"/>
        <v>-51</v>
      </c>
      <c r="AC1090" s="7">
        <f t="shared" si="398"/>
        <v>-59</v>
      </c>
      <c r="AD1090" s="7">
        <f t="shared" si="399"/>
        <v>-126</v>
      </c>
      <c r="AM1090" s="12" t="str">
        <f t="shared" si="369"/>
        <v>increase or decrease</v>
      </c>
      <c r="AN1090" s="12" t="str">
        <f t="shared" si="370"/>
        <v>decrease</v>
      </c>
      <c r="AO1090" s="12" t="str">
        <f t="shared" si="371"/>
        <v>increase or decrease</v>
      </c>
      <c r="AP1090" s="12" t="str">
        <f t="shared" si="372"/>
        <v>decrease</v>
      </c>
      <c r="AQ1090" s="12" t="str">
        <f t="shared" si="373"/>
        <v>increase or decrease</v>
      </c>
      <c r="AR1090" s="12" t="str">
        <f t="shared" si="374"/>
        <v>decrease</v>
      </c>
      <c r="AS1090" s="12" t="str">
        <f t="shared" si="375"/>
        <v>increase or decrease</v>
      </c>
      <c r="AT1090" s="12" t="str">
        <f t="shared" si="376"/>
        <v>decrease</v>
      </c>
      <c r="AU1090" s="12" t="str">
        <f t="shared" si="377"/>
        <v>increase or decrease</v>
      </c>
      <c r="AV1090" s="12" t="str">
        <f t="shared" si="378"/>
        <v>decrease</v>
      </c>
      <c r="AW1090" s="12" t="str">
        <f t="shared" si="379"/>
        <v>increase or decrease</v>
      </c>
      <c r="AX1090" s="12" t="str">
        <f t="shared" si="380"/>
        <v>decrease</v>
      </c>
      <c r="AY1090" s="103"/>
      <c r="AZ1090" s="103" t="str">
        <f t="shared" si="381"/>
        <v xml:space="preserve"> </v>
      </c>
      <c r="BA1090" s="103" t="str">
        <f t="shared" si="382"/>
        <v xml:space="preserve"> </v>
      </c>
      <c r="BB1090" s="103" t="str">
        <f t="shared" si="383"/>
        <v>decrease</v>
      </c>
      <c r="BC1090" s="12" t="str">
        <f t="shared" si="384"/>
        <v xml:space="preserve"> </v>
      </c>
      <c r="BD1090" s="12" t="str">
        <f t="shared" si="385"/>
        <v>decrease</v>
      </c>
      <c r="BE1090" s="12" t="str">
        <f t="shared" si="386"/>
        <v xml:space="preserve"> </v>
      </c>
      <c r="BH1090" s="110">
        <f t="shared" si="387"/>
        <v>-3.951890034364261E-2</v>
      </c>
      <c r="BI1090" s="110">
        <f t="shared" si="388"/>
        <v>-7.8590785907859076E-2</v>
      </c>
      <c r="BJ1090" s="110">
        <f t="shared" si="389"/>
        <v>-5.7831325301204821E-2</v>
      </c>
      <c r="BK1090" s="110">
        <f t="shared" si="390"/>
        <v>-7.3487031700288183E-2</v>
      </c>
      <c r="BL1090" s="110">
        <f t="shared" si="391"/>
        <v>-6.9248826291079812E-2</v>
      </c>
      <c r="BM1090" s="110">
        <f t="shared" si="392"/>
        <v>-0.13111342351716962</v>
      </c>
      <c r="BN1090" s="103"/>
      <c r="BO1090" s="130">
        <f t="shared" si="400"/>
        <v>-0.13111342351716962</v>
      </c>
      <c r="BP1090" s="130" cm="1">
        <f t="array" ref="BP1090">MIN(IF(BH1090:BM1090&lt;0, BH1090:BM1090))</f>
        <v>-0.13111342351716962</v>
      </c>
      <c r="BQ1090" s="12">
        <f t="shared" si="401"/>
        <v>0</v>
      </c>
      <c r="BR1090" s="12">
        <f t="shared" si="402"/>
        <v>1</v>
      </c>
      <c r="BS1090" s="12">
        <f t="shared" si="403"/>
        <v>0</v>
      </c>
      <c r="BT1090" s="12"/>
      <c r="CA1090" s="108"/>
    </row>
    <row r="1091" spans="1:79" x14ac:dyDescent="0.35">
      <c r="A1091" s="18" t="s">
        <v>493</v>
      </c>
      <c r="B1091" s="3" t="s">
        <v>44</v>
      </c>
      <c r="C1091" s="12">
        <v>23058</v>
      </c>
      <c r="D1091" s="12" t="s">
        <v>322</v>
      </c>
      <c r="E1091" s="12">
        <v>223982</v>
      </c>
      <c r="F1091" s="12" t="s">
        <v>320</v>
      </c>
      <c r="G1091" s="12">
        <v>224015</v>
      </c>
      <c r="H1091" s="12">
        <v>1</v>
      </c>
      <c r="I1091" s="7" t="str">
        <f t="shared" si="393"/>
        <v>Matches old PSSE info</v>
      </c>
      <c r="L1091" s="12">
        <v>1100</v>
      </c>
      <c r="M1091" s="12">
        <v>1164</v>
      </c>
      <c r="N1091" s="12">
        <v>1200</v>
      </c>
      <c r="O1091" s="12">
        <v>1156</v>
      </c>
      <c r="P1091" s="12">
        <v>1164</v>
      </c>
      <c r="Q1091" s="12">
        <v>1200</v>
      </c>
      <c r="R1091" s="1"/>
      <c r="S1091" s="5">
        <v>796</v>
      </c>
      <c r="T1091" s="5">
        <v>796</v>
      </c>
      <c r="U1091" s="5">
        <v>835</v>
      </c>
      <c r="V1091" s="5">
        <v>796</v>
      </c>
      <c r="W1091" s="5">
        <v>796</v>
      </c>
      <c r="X1091" s="52">
        <v>835</v>
      </c>
      <c r="Y1091" s="56">
        <f t="shared" si="394"/>
        <v>-304</v>
      </c>
      <c r="Z1091" s="7">
        <f t="shared" si="395"/>
        <v>-368</v>
      </c>
      <c r="AA1091" s="7">
        <f t="shared" si="396"/>
        <v>-365</v>
      </c>
      <c r="AB1091" s="7">
        <f t="shared" si="397"/>
        <v>-360</v>
      </c>
      <c r="AC1091" s="7">
        <f t="shared" si="398"/>
        <v>-368</v>
      </c>
      <c r="AD1091" s="7">
        <f t="shared" si="399"/>
        <v>-365</v>
      </c>
      <c r="AM1091" s="12" t="str">
        <f t="shared" si="369"/>
        <v>increase or decrease</v>
      </c>
      <c r="AN1091" s="12" t="str">
        <f t="shared" si="370"/>
        <v>decrease</v>
      </c>
      <c r="AO1091" s="12" t="str">
        <f t="shared" si="371"/>
        <v>increase or decrease</v>
      </c>
      <c r="AP1091" s="12" t="str">
        <f t="shared" si="372"/>
        <v>decrease</v>
      </c>
      <c r="AQ1091" s="12" t="str">
        <f t="shared" si="373"/>
        <v>increase or decrease</v>
      </c>
      <c r="AR1091" s="12" t="str">
        <f t="shared" si="374"/>
        <v>decrease</v>
      </c>
      <c r="AS1091" s="12" t="str">
        <f t="shared" si="375"/>
        <v>increase or decrease</v>
      </c>
      <c r="AT1091" s="12" t="str">
        <f t="shared" si="376"/>
        <v>decrease</v>
      </c>
      <c r="AU1091" s="12" t="str">
        <f t="shared" si="377"/>
        <v>increase or decrease</v>
      </c>
      <c r="AV1091" s="12" t="str">
        <f t="shared" si="378"/>
        <v>decrease</v>
      </c>
      <c r="AW1091" s="12" t="str">
        <f t="shared" si="379"/>
        <v>increase or decrease</v>
      </c>
      <c r="AX1091" s="12" t="str">
        <f t="shared" si="380"/>
        <v>decrease</v>
      </c>
      <c r="AY1091" s="103"/>
      <c r="AZ1091" s="103" t="str">
        <f t="shared" si="381"/>
        <v xml:space="preserve"> </v>
      </c>
      <c r="BA1091" s="103" t="str">
        <f t="shared" si="382"/>
        <v xml:space="preserve"> </v>
      </c>
      <c r="BB1091" s="103" t="str">
        <f t="shared" si="383"/>
        <v>decrease</v>
      </c>
      <c r="BC1091" s="12" t="str">
        <f t="shared" si="384"/>
        <v xml:space="preserve"> </v>
      </c>
      <c r="BD1091" s="12" t="str">
        <f t="shared" si="385"/>
        <v>decrease</v>
      </c>
      <c r="BE1091" s="12" t="str">
        <f t="shared" si="386"/>
        <v xml:space="preserve"> </v>
      </c>
      <c r="BH1091" s="110">
        <f t="shared" si="387"/>
        <v>-0.27636363636363637</v>
      </c>
      <c r="BI1091" s="110">
        <f t="shared" si="388"/>
        <v>-0.31615120274914088</v>
      </c>
      <c r="BJ1091" s="110">
        <f t="shared" si="389"/>
        <v>-0.30416666666666664</v>
      </c>
      <c r="BK1091" s="110">
        <f t="shared" si="390"/>
        <v>-0.31141868512110726</v>
      </c>
      <c r="BL1091" s="110">
        <f t="shared" si="391"/>
        <v>-0.31615120274914088</v>
      </c>
      <c r="BM1091" s="110">
        <f t="shared" si="392"/>
        <v>-0.30416666666666664</v>
      </c>
      <c r="BN1091" s="103"/>
      <c r="BO1091" s="130">
        <f t="shared" si="400"/>
        <v>-0.31615120274914088</v>
      </c>
      <c r="BP1091" s="130" cm="1">
        <f t="array" ref="BP1091">MIN(IF(BH1091:BM1091&lt;0, BH1091:BM1091))</f>
        <v>-0.31615120274914088</v>
      </c>
      <c r="BQ1091" s="12">
        <f t="shared" si="401"/>
        <v>1</v>
      </c>
      <c r="BR1091" s="12">
        <f t="shared" si="402"/>
        <v>0</v>
      </c>
      <c r="BS1091" s="12">
        <f t="shared" si="403"/>
        <v>0</v>
      </c>
      <c r="BT1091" s="12"/>
      <c r="CA1091" s="108"/>
    </row>
    <row r="1092" spans="1:79" x14ac:dyDescent="0.35">
      <c r="A1092" s="18" t="s">
        <v>493</v>
      </c>
      <c r="B1092" s="3" t="s">
        <v>44</v>
      </c>
      <c r="C1092" s="12">
        <v>23059</v>
      </c>
      <c r="D1092" s="12" t="s">
        <v>320</v>
      </c>
      <c r="E1092" s="12">
        <v>223982</v>
      </c>
      <c r="F1092" s="12" t="s">
        <v>322</v>
      </c>
      <c r="G1092" s="12">
        <v>224017</v>
      </c>
      <c r="H1092" s="12">
        <v>1</v>
      </c>
      <c r="I1092" s="7" t="str">
        <f t="shared" si="393"/>
        <v>Matches old PSSE info</v>
      </c>
      <c r="L1092" s="12">
        <v>1100</v>
      </c>
      <c r="M1092" s="12">
        <v>1164</v>
      </c>
      <c r="N1092" s="12">
        <v>1200</v>
      </c>
      <c r="O1092" s="12">
        <v>1156</v>
      </c>
      <c r="P1092" s="12">
        <v>1164</v>
      </c>
      <c r="Q1092" s="12">
        <v>1200</v>
      </c>
      <c r="R1092" s="1"/>
      <c r="S1092" s="5">
        <v>1076</v>
      </c>
      <c r="T1092" s="12">
        <v>1164</v>
      </c>
      <c r="U1092" s="12">
        <v>1200</v>
      </c>
      <c r="V1092" s="5">
        <v>1144</v>
      </c>
      <c r="W1092" s="12">
        <v>1164</v>
      </c>
      <c r="X1092" s="48">
        <v>1200</v>
      </c>
      <c r="Y1092" s="56">
        <f t="shared" si="394"/>
        <v>-24</v>
      </c>
      <c r="Z1092" s="7">
        <f t="shared" si="395"/>
        <v>0</v>
      </c>
      <c r="AA1092" s="7">
        <f t="shared" si="396"/>
        <v>0</v>
      </c>
      <c r="AB1092" s="7">
        <f t="shared" si="397"/>
        <v>-12</v>
      </c>
      <c r="AC1092" s="7">
        <f t="shared" si="398"/>
        <v>0</v>
      </c>
      <c r="AD1092" s="7">
        <f t="shared" si="399"/>
        <v>0</v>
      </c>
      <c r="AM1092" s="12" t="str">
        <f t="shared" si="369"/>
        <v>increase or decrease</v>
      </c>
      <c r="AN1092" s="12" t="str">
        <f t="shared" si="370"/>
        <v>decrease</v>
      </c>
      <c r="AO1092" s="12" t="str">
        <f t="shared" si="371"/>
        <v>no change</v>
      </c>
      <c r="AP1092" s="12" t="str">
        <f t="shared" si="372"/>
        <v>blank</v>
      </c>
      <c r="AQ1092" s="12" t="str">
        <f t="shared" si="373"/>
        <v>no change</v>
      </c>
      <c r="AR1092" s="12" t="str">
        <f t="shared" si="374"/>
        <v>blank</v>
      </c>
      <c r="AS1092" s="12" t="str">
        <f t="shared" si="375"/>
        <v>increase or decrease</v>
      </c>
      <c r="AT1092" s="12" t="str">
        <f t="shared" si="376"/>
        <v>decrease</v>
      </c>
      <c r="AU1092" s="12" t="str">
        <f t="shared" si="377"/>
        <v>no change</v>
      </c>
      <c r="AV1092" s="12" t="str">
        <f t="shared" si="378"/>
        <v>blank</v>
      </c>
      <c r="AW1092" s="12" t="str">
        <f t="shared" si="379"/>
        <v>no change</v>
      </c>
      <c r="AX1092" s="12" t="str">
        <f t="shared" si="380"/>
        <v>blank</v>
      </c>
      <c r="AY1092" s="103"/>
      <c r="AZ1092" s="103" t="str">
        <f t="shared" si="381"/>
        <v xml:space="preserve"> </v>
      </c>
      <c r="BA1092" s="103" t="str">
        <f t="shared" si="382"/>
        <v xml:space="preserve"> </v>
      </c>
      <c r="BB1092" s="103" t="str">
        <f t="shared" si="383"/>
        <v>decrease</v>
      </c>
      <c r="BC1092" s="12" t="str">
        <f t="shared" si="384"/>
        <v xml:space="preserve"> </v>
      </c>
      <c r="BD1092" s="12" t="str">
        <f t="shared" si="385"/>
        <v>decrease</v>
      </c>
      <c r="BE1092" s="12" t="str">
        <f t="shared" si="386"/>
        <v xml:space="preserve"> </v>
      </c>
      <c r="BH1092" s="110">
        <f t="shared" si="387"/>
        <v>-2.181818181818182E-2</v>
      </c>
      <c r="BI1092" s="110">
        <f t="shared" si="388"/>
        <v>0</v>
      </c>
      <c r="BJ1092" s="110">
        <f t="shared" si="389"/>
        <v>0</v>
      </c>
      <c r="BK1092" s="110">
        <f t="shared" si="390"/>
        <v>-1.0380622837370242E-2</v>
      </c>
      <c r="BL1092" s="110">
        <f t="shared" si="391"/>
        <v>0</v>
      </c>
      <c r="BM1092" s="110">
        <f t="shared" si="392"/>
        <v>0</v>
      </c>
      <c r="BN1092" s="103"/>
      <c r="BO1092" s="130">
        <f t="shared" si="400"/>
        <v>-2.181818181818182E-2</v>
      </c>
      <c r="BP1092" s="130" cm="1">
        <f t="array" ref="BP1092">MIN(IF(BH1092:BM1092&lt;0, BH1092:BM1092))</f>
        <v>-2.181818181818182E-2</v>
      </c>
      <c r="BQ1092" s="12">
        <f t="shared" si="401"/>
        <v>0</v>
      </c>
      <c r="BR1092" s="12">
        <f t="shared" si="402"/>
        <v>0</v>
      </c>
      <c r="BS1092" s="12">
        <f t="shared" si="403"/>
        <v>1</v>
      </c>
      <c r="BT1092" s="12"/>
      <c r="CA1092" s="108"/>
    </row>
    <row r="1093" spans="1:79" x14ac:dyDescent="0.35">
      <c r="A1093" s="18" t="s">
        <v>493</v>
      </c>
      <c r="B1093" s="3" t="s">
        <v>44</v>
      </c>
      <c r="C1093" s="12">
        <v>23060</v>
      </c>
      <c r="D1093" s="12" t="s">
        <v>320</v>
      </c>
      <c r="E1093" s="12">
        <v>223982</v>
      </c>
      <c r="F1093" s="12" t="s">
        <v>322</v>
      </c>
      <c r="G1093" s="12">
        <v>224018</v>
      </c>
      <c r="H1093" s="12">
        <v>1</v>
      </c>
      <c r="I1093" s="7" t="str">
        <f t="shared" si="393"/>
        <v>Matches old PSSE info</v>
      </c>
      <c r="L1093" s="12">
        <v>1100</v>
      </c>
      <c r="M1093" s="12">
        <v>1164</v>
      </c>
      <c r="N1093" s="12">
        <v>1200</v>
      </c>
      <c r="O1093" s="12">
        <v>1156</v>
      </c>
      <c r="P1093" s="12">
        <v>1164</v>
      </c>
      <c r="Q1093" s="12">
        <v>1200</v>
      </c>
      <c r="R1093" s="1"/>
      <c r="S1093" s="5">
        <v>1076</v>
      </c>
      <c r="T1093" s="12">
        <v>1164</v>
      </c>
      <c r="U1093" s="12">
        <v>1200</v>
      </c>
      <c r="V1093" s="5">
        <v>1144</v>
      </c>
      <c r="W1093" s="12">
        <v>1164</v>
      </c>
      <c r="X1093" s="48">
        <v>1200</v>
      </c>
      <c r="Y1093" s="56">
        <f t="shared" si="394"/>
        <v>-24</v>
      </c>
      <c r="Z1093" s="7">
        <f t="shared" si="395"/>
        <v>0</v>
      </c>
      <c r="AA1093" s="7">
        <f t="shared" si="396"/>
        <v>0</v>
      </c>
      <c r="AB1093" s="7">
        <f t="shared" si="397"/>
        <v>-12</v>
      </c>
      <c r="AC1093" s="7">
        <f t="shared" si="398"/>
        <v>0</v>
      </c>
      <c r="AD1093" s="7">
        <f t="shared" si="399"/>
        <v>0</v>
      </c>
      <c r="AM1093" s="12" t="str">
        <f t="shared" si="369"/>
        <v>increase or decrease</v>
      </c>
      <c r="AN1093" s="12" t="str">
        <f t="shared" si="370"/>
        <v>decrease</v>
      </c>
      <c r="AO1093" s="12" t="str">
        <f t="shared" si="371"/>
        <v>no change</v>
      </c>
      <c r="AP1093" s="12" t="str">
        <f t="shared" si="372"/>
        <v>blank</v>
      </c>
      <c r="AQ1093" s="12" t="str">
        <f t="shared" si="373"/>
        <v>no change</v>
      </c>
      <c r="AR1093" s="12" t="str">
        <f t="shared" si="374"/>
        <v>blank</v>
      </c>
      <c r="AS1093" s="12" t="str">
        <f t="shared" si="375"/>
        <v>increase or decrease</v>
      </c>
      <c r="AT1093" s="12" t="str">
        <f t="shared" si="376"/>
        <v>decrease</v>
      </c>
      <c r="AU1093" s="12" t="str">
        <f t="shared" si="377"/>
        <v>no change</v>
      </c>
      <c r="AV1093" s="12" t="str">
        <f t="shared" si="378"/>
        <v>blank</v>
      </c>
      <c r="AW1093" s="12" t="str">
        <f t="shared" si="379"/>
        <v>no change</v>
      </c>
      <c r="AX1093" s="12" t="str">
        <f t="shared" si="380"/>
        <v>blank</v>
      </c>
      <c r="AY1093" s="103"/>
      <c r="AZ1093" s="103" t="str">
        <f t="shared" si="381"/>
        <v xml:space="preserve"> </v>
      </c>
      <c r="BA1093" s="103" t="str">
        <f t="shared" si="382"/>
        <v xml:space="preserve"> </v>
      </c>
      <c r="BB1093" s="103" t="str">
        <f t="shared" si="383"/>
        <v>decrease</v>
      </c>
      <c r="BC1093" s="12" t="str">
        <f t="shared" si="384"/>
        <v xml:space="preserve"> </v>
      </c>
      <c r="BD1093" s="12" t="str">
        <f t="shared" si="385"/>
        <v>decrease</v>
      </c>
      <c r="BE1093" s="12" t="str">
        <f t="shared" si="386"/>
        <v xml:space="preserve"> </v>
      </c>
      <c r="BH1093" s="110">
        <f t="shared" si="387"/>
        <v>-2.181818181818182E-2</v>
      </c>
      <c r="BI1093" s="110">
        <f t="shared" si="388"/>
        <v>0</v>
      </c>
      <c r="BJ1093" s="110">
        <f t="shared" si="389"/>
        <v>0</v>
      </c>
      <c r="BK1093" s="110">
        <f t="shared" si="390"/>
        <v>-1.0380622837370242E-2</v>
      </c>
      <c r="BL1093" s="110">
        <f t="shared" si="391"/>
        <v>0</v>
      </c>
      <c r="BM1093" s="110">
        <f t="shared" si="392"/>
        <v>0</v>
      </c>
      <c r="BN1093" s="103"/>
      <c r="BO1093" s="130">
        <f t="shared" si="400"/>
        <v>-2.181818181818182E-2</v>
      </c>
      <c r="BP1093" s="130" cm="1">
        <f t="array" ref="BP1093">MIN(IF(BH1093:BM1093&lt;0, BH1093:BM1093))</f>
        <v>-2.181818181818182E-2</v>
      </c>
      <c r="BQ1093" s="12">
        <f t="shared" si="401"/>
        <v>0</v>
      </c>
      <c r="BR1093" s="12">
        <f t="shared" si="402"/>
        <v>0</v>
      </c>
      <c r="BS1093" s="12">
        <f t="shared" si="403"/>
        <v>1</v>
      </c>
      <c r="BT1093" s="12"/>
      <c r="CA1093" s="108"/>
    </row>
    <row r="1094" spans="1:79" x14ac:dyDescent="0.35">
      <c r="A1094" s="18" t="s">
        <v>493</v>
      </c>
      <c r="B1094" s="3" t="s">
        <v>44</v>
      </c>
      <c r="C1094" s="12">
        <v>23061</v>
      </c>
      <c r="D1094" s="12" t="s">
        <v>320</v>
      </c>
      <c r="E1094" s="12">
        <v>223982</v>
      </c>
      <c r="F1094" s="12" t="s">
        <v>322</v>
      </c>
      <c r="G1094" s="12">
        <v>224016</v>
      </c>
      <c r="H1094" s="12">
        <v>1</v>
      </c>
      <c r="I1094" s="7" t="str">
        <f t="shared" si="393"/>
        <v>Matches old PSSE info</v>
      </c>
      <c r="L1094" s="12">
        <v>1100</v>
      </c>
      <c r="M1094" s="12">
        <v>1164</v>
      </c>
      <c r="N1094" s="12">
        <v>1200</v>
      </c>
      <c r="O1094" s="12">
        <v>1156</v>
      </c>
      <c r="P1094" s="12">
        <v>1164</v>
      </c>
      <c r="Q1094" s="12">
        <v>1200</v>
      </c>
      <c r="R1094" s="1"/>
      <c r="S1094" s="5">
        <v>1089</v>
      </c>
      <c r="T1094" s="12">
        <v>1164</v>
      </c>
      <c r="U1094" s="12">
        <v>1200</v>
      </c>
      <c r="V1094" s="5">
        <v>1144</v>
      </c>
      <c r="W1094" s="12">
        <v>1164</v>
      </c>
      <c r="X1094" s="48">
        <v>1200</v>
      </c>
      <c r="Y1094" s="56">
        <f t="shared" si="394"/>
        <v>-11</v>
      </c>
      <c r="Z1094" s="7">
        <f t="shared" si="395"/>
        <v>0</v>
      </c>
      <c r="AA1094" s="7">
        <f t="shared" si="396"/>
        <v>0</v>
      </c>
      <c r="AB1094" s="7">
        <f t="shared" si="397"/>
        <v>-12</v>
      </c>
      <c r="AC1094" s="7">
        <f t="shared" si="398"/>
        <v>0</v>
      </c>
      <c r="AD1094" s="7">
        <f t="shared" si="399"/>
        <v>0</v>
      </c>
      <c r="AM1094" s="12" t="str">
        <f t="shared" si="369"/>
        <v>increase or decrease</v>
      </c>
      <c r="AN1094" s="12" t="str">
        <f t="shared" si="370"/>
        <v>decrease</v>
      </c>
      <c r="AO1094" s="12" t="str">
        <f t="shared" si="371"/>
        <v>no change</v>
      </c>
      <c r="AP1094" s="12" t="str">
        <f t="shared" si="372"/>
        <v>blank</v>
      </c>
      <c r="AQ1094" s="12" t="str">
        <f t="shared" si="373"/>
        <v>no change</v>
      </c>
      <c r="AR1094" s="12" t="str">
        <f t="shared" si="374"/>
        <v>blank</v>
      </c>
      <c r="AS1094" s="12" t="str">
        <f t="shared" si="375"/>
        <v>increase or decrease</v>
      </c>
      <c r="AT1094" s="12" t="str">
        <f t="shared" si="376"/>
        <v>decrease</v>
      </c>
      <c r="AU1094" s="12" t="str">
        <f t="shared" si="377"/>
        <v>no change</v>
      </c>
      <c r="AV1094" s="12" t="str">
        <f t="shared" si="378"/>
        <v>blank</v>
      </c>
      <c r="AW1094" s="12" t="str">
        <f t="shared" si="379"/>
        <v>no change</v>
      </c>
      <c r="AX1094" s="12" t="str">
        <f t="shared" si="380"/>
        <v>blank</v>
      </c>
      <c r="AY1094" s="103"/>
      <c r="AZ1094" s="103" t="str">
        <f t="shared" si="381"/>
        <v xml:space="preserve"> </v>
      </c>
      <c r="BA1094" s="103" t="str">
        <f t="shared" si="382"/>
        <v xml:space="preserve"> </v>
      </c>
      <c r="BB1094" s="103" t="str">
        <f t="shared" si="383"/>
        <v>decrease</v>
      </c>
      <c r="BC1094" s="12" t="str">
        <f t="shared" si="384"/>
        <v xml:space="preserve"> </v>
      </c>
      <c r="BD1094" s="12" t="str">
        <f t="shared" si="385"/>
        <v>decrease</v>
      </c>
      <c r="BE1094" s="12" t="str">
        <f t="shared" si="386"/>
        <v xml:space="preserve"> </v>
      </c>
      <c r="BH1094" s="110">
        <f t="shared" si="387"/>
        <v>-0.01</v>
      </c>
      <c r="BI1094" s="110">
        <f t="shared" si="388"/>
        <v>0</v>
      </c>
      <c r="BJ1094" s="110">
        <f t="shared" si="389"/>
        <v>0</v>
      </c>
      <c r="BK1094" s="110">
        <f t="shared" si="390"/>
        <v>-1.0380622837370242E-2</v>
      </c>
      <c r="BL1094" s="110">
        <f t="shared" si="391"/>
        <v>0</v>
      </c>
      <c r="BM1094" s="110">
        <f t="shared" si="392"/>
        <v>0</v>
      </c>
      <c r="BN1094" s="103"/>
      <c r="BO1094" s="130">
        <f t="shared" si="400"/>
        <v>-1.0380622837370242E-2</v>
      </c>
      <c r="BP1094" s="130" cm="1">
        <f t="array" ref="BP1094">MIN(IF(BH1094:BM1094&lt;0, BH1094:BM1094))</f>
        <v>-1.0380622837370242E-2</v>
      </c>
      <c r="BQ1094" s="12">
        <f t="shared" si="401"/>
        <v>0</v>
      </c>
      <c r="BR1094" s="12">
        <f t="shared" si="402"/>
        <v>0</v>
      </c>
      <c r="BS1094" s="12">
        <f t="shared" si="403"/>
        <v>1</v>
      </c>
      <c r="BT1094" s="12"/>
      <c r="CA1094" s="108"/>
    </row>
    <row r="1095" spans="1:79" x14ac:dyDescent="0.35">
      <c r="A1095" s="18" t="s">
        <v>493</v>
      </c>
      <c r="B1095" s="3" t="s">
        <v>44</v>
      </c>
      <c r="C1095" s="12">
        <v>23062</v>
      </c>
      <c r="D1095" s="12" t="s">
        <v>323</v>
      </c>
      <c r="E1095" s="12">
        <v>223983</v>
      </c>
      <c r="F1095" s="12" t="s">
        <v>324</v>
      </c>
      <c r="G1095" s="12">
        <v>224600</v>
      </c>
      <c r="H1095" s="12">
        <v>1</v>
      </c>
      <c r="I1095" s="7" t="str">
        <f t="shared" si="393"/>
        <v>Matches old PSSE info</v>
      </c>
      <c r="L1095" s="12">
        <v>582</v>
      </c>
      <c r="M1095" s="12">
        <v>738</v>
      </c>
      <c r="N1095" s="12">
        <v>800</v>
      </c>
      <c r="O1095" s="12">
        <v>694</v>
      </c>
      <c r="P1095" s="12">
        <v>776</v>
      </c>
      <c r="Q1095" s="12">
        <v>800</v>
      </c>
      <c r="R1095" s="1"/>
      <c r="S1095" s="5">
        <v>552</v>
      </c>
      <c r="T1095" s="5">
        <v>680</v>
      </c>
      <c r="U1095" s="5">
        <v>782</v>
      </c>
      <c r="V1095" s="5">
        <v>620</v>
      </c>
      <c r="W1095" s="5">
        <v>746</v>
      </c>
      <c r="X1095" s="48">
        <v>800</v>
      </c>
      <c r="Y1095" s="56">
        <f t="shared" si="394"/>
        <v>-30</v>
      </c>
      <c r="Z1095" s="7">
        <f t="shared" si="395"/>
        <v>-58</v>
      </c>
      <c r="AA1095" s="7">
        <f t="shared" si="396"/>
        <v>-18</v>
      </c>
      <c r="AB1095" s="7">
        <f t="shared" si="397"/>
        <v>-74</v>
      </c>
      <c r="AC1095" s="7">
        <f t="shared" si="398"/>
        <v>-30</v>
      </c>
      <c r="AD1095" s="7">
        <f t="shared" si="399"/>
        <v>0</v>
      </c>
      <c r="AM1095" s="12" t="str">
        <f t="shared" si="369"/>
        <v>increase or decrease</v>
      </c>
      <c r="AN1095" s="12" t="str">
        <f t="shared" si="370"/>
        <v>decrease</v>
      </c>
      <c r="AO1095" s="12" t="str">
        <f t="shared" si="371"/>
        <v>increase or decrease</v>
      </c>
      <c r="AP1095" s="12" t="str">
        <f t="shared" si="372"/>
        <v>decrease</v>
      </c>
      <c r="AQ1095" s="12" t="str">
        <f t="shared" si="373"/>
        <v>increase or decrease</v>
      </c>
      <c r="AR1095" s="12" t="str">
        <f t="shared" si="374"/>
        <v>decrease</v>
      </c>
      <c r="AS1095" s="12" t="str">
        <f t="shared" si="375"/>
        <v>increase or decrease</v>
      </c>
      <c r="AT1095" s="12" t="str">
        <f t="shared" si="376"/>
        <v>decrease</v>
      </c>
      <c r="AU1095" s="12" t="str">
        <f t="shared" si="377"/>
        <v>increase or decrease</v>
      </c>
      <c r="AV1095" s="12" t="str">
        <f t="shared" si="378"/>
        <v>decrease</v>
      </c>
      <c r="AW1095" s="12" t="str">
        <f t="shared" si="379"/>
        <v>no change</v>
      </c>
      <c r="AX1095" s="12" t="str">
        <f t="shared" si="380"/>
        <v>blank</v>
      </c>
      <c r="AY1095" s="103"/>
      <c r="AZ1095" s="103" t="str">
        <f t="shared" si="381"/>
        <v xml:space="preserve"> </v>
      </c>
      <c r="BA1095" s="103" t="str">
        <f t="shared" si="382"/>
        <v xml:space="preserve"> </v>
      </c>
      <c r="BB1095" s="103" t="str">
        <f t="shared" si="383"/>
        <v>decrease</v>
      </c>
      <c r="BC1095" s="12" t="str">
        <f t="shared" si="384"/>
        <v xml:space="preserve"> </v>
      </c>
      <c r="BD1095" s="12" t="str">
        <f t="shared" si="385"/>
        <v>decrease</v>
      </c>
      <c r="BE1095" s="12" t="str">
        <f t="shared" si="386"/>
        <v xml:space="preserve"> </v>
      </c>
      <c r="BH1095" s="110">
        <f t="shared" si="387"/>
        <v>-5.1546391752577317E-2</v>
      </c>
      <c r="BI1095" s="110">
        <f t="shared" si="388"/>
        <v>-7.8590785907859076E-2</v>
      </c>
      <c r="BJ1095" s="110">
        <f t="shared" si="389"/>
        <v>-2.2499999999999999E-2</v>
      </c>
      <c r="BK1095" s="110">
        <f t="shared" si="390"/>
        <v>-0.10662824207492795</v>
      </c>
      <c r="BL1095" s="110">
        <f t="shared" si="391"/>
        <v>-3.8659793814432991E-2</v>
      </c>
      <c r="BM1095" s="110">
        <f t="shared" si="392"/>
        <v>0</v>
      </c>
      <c r="BN1095" s="103"/>
      <c r="BO1095" s="130">
        <f t="shared" si="400"/>
        <v>-0.10662824207492795</v>
      </c>
      <c r="BP1095" s="130" cm="1">
        <f t="array" ref="BP1095">MIN(IF(BH1095:BM1095&lt;0, BH1095:BM1095))</f>
        <v>-0.10662824207492795</v>
      </c>
      <c r="BQ1095" s="12">
        <f t="shared" si="401"/>
        <v>0</v>
      </c>
      <c r="BR1095" s="12">
        <f t="shared" si="402"/>
        <v>1</v>
      </c>
      <c r="BS1095" s="12">
        <f t="shared" si="403"/>
        <v>0</v>
      </c>
      <c r="BT1095" s="12"/>
      <c r="CA1095" s="108"/>
    </row>
    <row r="1096" spans="1:79" x14ac:dyDescent="0.35">
      <c r="A1096" s="18" t="s">
        <v>493</v>
      </c>
      <c r="B1096" s="3" t="s">
        <v>44</v>
      </c>
      <c r="C1096" s="12">
        <v>23063</v>
      </c>
      <c r="D1096" s="12" t="s">
        <v>323</v>
      </c>
      <c r="E1096" s="12">
        <v>223983</v>
      </c>
      <c r="F1096" s="12" t="s">
        <v>324</v>
      </c>
      <c r="G1096" s="12">
        <v>224601</v>
      </c>
      <c r="H1096" s="12">
        <v>1</v>
      </c>
      <c r="I1096" s="7" t="str">
        <f t="shared" si="393"/>
        <v>Matches old PSSE info</v>
      </c>
      <c r="L1096" s="12">
        <v>582</v>
      </c>
      <c r="M1096" s="12">
        <v>738</v>
      </c>
      <c r="N1096" s="12">
        <v>830</v>
      </c>
      <c r="O1096" s="12">
        <v>694</v>
      </c>
      <c r="P1096" s="12">
        <v>854</v>
      </c>
      <c r="Q1096" s="12">
        <v>961</v>
      </c>
      <c r="R1096" s="1"/>
      <c r="S1096" s="5">
        <v>552</v>
      </c>
      <c r="T1096" s="5">
        <v>680</v>
      </c>
      <c r="U1096" s="5">
        <v>782</v>
      </c>
      <c r="V1096" s="5">
        <v>620</v>
      </c>
      <c r="W1096" s="5">
        <v>746</v>
      </c>
      <c r="X1096" s="52">
        <v>835</v>
      </c>
      <c r="Y1096" s="56">
        <f t="shared" si="394"/>
        <v>-30</v>
      </c>
      <c r="Z1096" s="7">
        <f t="shared" si="395"/>
        <v>-58</v>
      </c>
      <c r="AA1096" s="7">
        <f t="shared" si="396"/>
        <v>-48</v>
      </c>
      <c r="AB1096" s="7">
        <f t="shared" si="397"/>
        <v>-74</v>
      </c>
      <c r="AC1096" s="7">
        <f t="shared" si="398"/>
        <v>-108</v>
      </c>
      <c r="AD1096" s="7">
        <f t="shared" si="399"/>
        <v>-126</v>
      </c>
      <c r="AM1096" s="12" t="str">
        <f t="shared" si="369"/>
        <v>increase or decrease</v>
      </c>
      <c r="AN1096" s="12" t="str">
        <f t="shared" si="370"/>
        <v>decrease</v>
      </c>
      <c r="AO1096" s="12" t="str">
        <f t="shared" si="371"/>
        <v>increase or decrease</v>
      </c>
      <c r="AP1096" s="12" t="str">
        <f t="shared" si="372"/>
        <v>decrease</v>
      </c>
      <c r="AQ1096" s="12" t="str">
        <f t="shared" si="373"/>
        <v>increase or decrease</v>
      </c>
      <c r="AR1096" s="12" t="str">
        <f t="shared" si="374"/>
        <v>decrease</v>
      </c>
      <c r="AS1096" s="12" t="str">
        <f t="shared" si="375"/>
        <v>increase or decrease</v>
      </c>
      <c r="AT1096" s="12" t="str">
        <f t="shared" si="376"/>
        <v>decrease</v>
      </c>
      <c r="AU1096" s="12" t="str">
        <f t="shared" si="377"/>
        <v>increase or decrease</v>
      </c>
      <c r="AV1096" s="12" t="str">
        <f t="shared" si="378"/>
        <v>decrease</v>
      </c>
      <c r="AW1096" s="12" t="str">
        <f t="shared" si="379"/>
        <v>increase or decrease</v>
      </c>
      <c r="AX1096" s="12" t="str">
        <f t="shared" si="380"/>
        <v>decrease</v>
      </c>
      <c r="AY1096" s="103"/>
      <c r="AZ1096" s="103" t="str">
        <f t="shared" si="381"/>
        <v xml:space="preserve"> </v>
      </c>
      <c r="BA1096" s="103" t="str">
        <f t="shared" si="382"/>
        <v xml:space="preserve"> </v>
      </c>
      <c r="BB1096" s="103" t="str">
        <f t="shared" si="383"/>
        <v>decrease</v>
      </c>
      <c r="BC1096" s="12" t="str">
        <f t="shared" si="384"/>
        <v xml:space="preserve"> </v>
      </c>
      <c r="BD1096" s="12" t="str">
        <f t="shared" si="385"/>
        <v>decrease</v>
      </c>
      <c r="BE1096" s="12" t="str">
        <f t="shared" si="386"/>
        <v xml:space="preserve"> </v>
      </c>
      <c r="BH1096" s="110">
        <f t="shared" si="387"/>
        <v>-5.1546391752577317E-2</v>
      </c>
      <c r="BI1096" s="110">
        <f t="shared" si="388"/>
        <v>-7.8590785907859076E-2</v>
      </c>
      <c r="BJ1096" s="110">
        <f t="shared" si="389"/>
        <v>-5.7831325301204821E-2</v>
      </c>
      <c r="BK1096" s="110">
        <f t="shared" si="390"/>
        <v>-0.10662824207492795</v>
      </c>
      <c r="BL1096" s="110">
        <f t="shared" si="391"/>
        <v>-0.12646370023419204</v>
      </c>
      <c r="BM1096" s="110">
        <f t="shared" si="392"/>
        <v>-0.13111342351716962</v>
      </c>
      <c r="BN1096" s="103"/>
      <c r="BO1096" s="130">
        <f t="shared" si="400"/>
        <v>-0.13111342351716962</v>
      </c>
      <c r="BP1096" s="130" cm="1">
        <f t="array" ref="BP1096">MIN(IF(BH1096:BM1096&lt;0, BH1096:BM1096))</f>
        <v>-0.13111342351716962</v>
      </c>
      <c r="BQ1096" s="12">
        <f t="shared" si="401"/>
        <v>0</v>
      </c>
      <c r="BR1096" s="12">
        <f t="shared" si="402"/>
        <v>1</v>
      </c>
      <c r="BS1096" s="12">
        <f t="shared" si="403"/>
        <v>0</v>
      </c>
      <c r="BT1096" s="12"/>
      <c r="CA1096" s="108"/>
    </row>
    <row r="1097" spans="1:79" x14ac:dyDescent="0.35">
      <c r="A1097" s="18" t="s">
        <v>487</v>
      </c>
      <c r="B1097" s="3" t="s">
        <v>44</v>
      </c>
      <c r="C1097" s="12">
        <v>23064</v>
      </c>
      <c r="D1097" s="12" t="s">
        <v>323</v>
      </c>
      <c r="E1097" s="12">
        <v>223982</v>
      </c>
      <c r="F1097" s="12" t="s">
        <v>320</v>
      </c>
      <c r="G1097" s="12">
        <v>223983</v>
      </c>
      <c r="H1097" s="12">
        <v>1</v>
      </c>
      <c r="I1097" s="104" t="str">
        <f t="shared" si="393"/>
        <v>New Update</v>
      </c>
      <c r="L1097" s="12">
        <v>559</v>
      </c>
      <c r="M1097" s="12">
        <v>680</v>
      </c>
      <c r="N1097" s="12">
        <v>782</v>
      </c>
      <c r="O1097" s="12">
        <v>643</v>
      </c>
      <c r="P1097" s="12">
        <v>793</v>
      </c>
      <c r="Q1097" s="12">
        <v>912</v>
      </c>
      <c r="R1097" s="1"/>
      <c r="S1097" s="12">
        <v>559</v>
      </c>
      <c r="T1097" s="12">
        <v>680</v>
      </c>
      <c r="U1097" s="12">
        <v>782</v>
      </c>
      <c r="V1097" s="12">
        <v>643</v>
      </c>
      <c r="W1097" s="12">
        <v>793</v>
      </c>
      <c r="X1097" s="52">
        <v>835</v>
      </c>
      <c r="Y1097" s="56">
        <f t="shared" si="394"/>
        <v>0</v>
      </c>
      <c r="Z1097" s="7">
        <f t="shared" si="395"/>
        <v>0</v>
      </c>
      <c r="AA1097" s="7">
        <f t="shared" si="396"/>
        <v>0</v>
      </c>
      <c r="AB1097" s="7">
        <f t="shared" si="397"/>
        <v>0</v>
      </c>
      <c r="AC1097" s="7">
        <f t="shared" si="398"/>
        <v>0</v>
      </c>
      <c r="AD1097" s="7">
        <f t="shared" si="399"/>
        <v>-77</v>
      </c>
      <c r="AM1097" s="12" t="str">
        <f t="shared" si="369"/>
        <v>no change</v>
      </c>
      <c r="AN1097" s="12" t="str">
        <f t="shared" si="370"/>
        <v>blank</v>
      </c>
      <c r="AO1097" s="12" t="str">
        <f t="shared" si="371"/>
        <v>no change</v>
      </c>
      <c r="AP1097" s="12" t="str">
        <f t="shared" si="372"/>
        <v>blank</v>
      </c>
      <c r="AQ1097" s="12" t="str">
        <f t="shared" si="373"/>
        <v>no change</v>
      </c>
      <c r="AR1097" s="12" t="str">
        <f t="shared" si="374"/>
        <v>blank</v>
      </c>
      <c r="AS1097" s="12" t="str">
        <f t="shared" si="375"/>
        <v>no change</v>
      </c>
      <c r="AT1097" s="12" t="str">
        <f t="shared" si="376"/>
        <v>blank</v>
      </c>
      <c r="AU1097" s="12" t="str">
        <f t="shared" si="377"/>
        <v>no change</v>
      </c>
      <c r="AV1097" s="12" t="str">
        <f t="shared" si="378"/>
        <v>blank</v>
      </c>
      <c r="AW1097" s="12" t="str">
        <f t="shared" si="379"/>
        <v>increase or decrease</v>
      </c>
      <c r="AX1097" s="12" t="str">
        <f t="shared" si="380"/>
        <v>decrease</v>
      </c>
      <c r="AY1097" s="103"/>
      <c r="AZ1097" s="103" t="str">
        <f t="shared" si="381"/>
        <v xml:space="preserve"> </v>
      </c>
      <c r="BA1097" s="103" t="str">
        <f t="shared" si="382"/>
        <v xml:space="preserve"> </v>
      </c>
      <c r="BB1097" s="103" t="str">
        <f t="shared" si="383"/>
        <v>decrease</v>
      </c>
      <c r="BC1097" s="12" t="str">
        <f t="shared" si="384"/>
        <v xml:space="preserve"> </v>
      </c>
      <c r="BD1097" s="12" t="str">
        <f t="shared" si="385"/>
        <v>decrease</v>
      </c>
      <c r="BE1097" s="12" t="str">
        <f t="shared" si="386"/>
        <v xml:space="preserve"> </v>
      </c>
      <c r="BH1097" s="110">
        <f t="shared" si="387"/>
        <v>0</v>
      </c>
      <c r="BI1097" s="110">
        <f t="shared" si="388"/>
        <v>0</v>
      </c>
      <c r="BJ1097" s="110">
        <f t="shared" si="389"/>
        <v>0</v>
      </c>
      <c r="BK1097" s="110">
        <f t="shared" si="390"/>
        <v>0</v>
      </c>
      <c r="BL1097" s="110">
        <f t="shared" si="391"/>
        <v>0</v>
      </c>
      <c r="BM1097" s="110">
        <f t="shared" si="392"/>
        <v>-8.4429824561403508E-2</v>
      </c>
      <c r="BN1097" s="103"/>
      <c r="BO1097" s="130">
        <f t="shared" si="400"/>
        <v>-8.4429824561403508E-2</v>
      </c>
      <c r="BP1097" s="130" cm="1">
        <f t="array" ref="BP1097">MIN(IF(BH1097:BM1097&lt;0, BH1097:BM1097))</f>
        <v>-8.4429824561403508E-2</v>
      </c>
      <c r="BQ1097" s="12">
        <f t="shared" si="401"/>
        <v>0</v>
      </c>
      <c r="BR1097" s="12">
        <f t="shared" si="402"/>
        <v>0</v>
      </c>
      <c r="BS1097" s="12">
        <f t="shared" si="403"/>
        <v>1</v>
      </c>
      <c r="BT1097" s="12"/>
      <c r="CA1097" s="108"/>
    </row>
    <row r="1098" spans="1:79" x14ac:dyDescent="0.35">
      <c r="A1098" s="18" t="s">
        <v>493</v>
      </c>
      <c r="B1098" s="3" t="s">
        <v>44</v>
      </c>
      <c r="C1098" s="12">
        <v>23065</v>
      </c>
      <c r="D1098" s="12" t="s">
        <v>323</v>
      </c>
      <c r="E1098" s="12">
        <v>223980</v>
      </c>
      <c r="F1098" s="12" t="s">
        <v>321</v>
      </c>
      <c r="G1098" s="12">
        <v>224061</v>
      </c>
      <c r="H1098" s="12">
        <v>1</v>
      </c>
      <c r="I1098" s="7" t="str">
        <f t="shared" si="393"/>
        <v>Matches old PSSE info</v>
      </c>
      <c r="L1098" s="12">
        <v>582</v>
      </c>
      <c r="M1098" s="12">
        <v>738</v>
      </c>
      <c r="N1098" s="12">
        <v>830</v>
      </c>
      <c r="O1098" s="12">
        <v>694</v>
      </c>
      <c r="P1098" s="12">
        <v>854</v>
      </c>
      <c r="Q1098" s="12">
        <v>961</v>
      </c>
      <c r="R1098" s="1"/>
      <c r="S1098" s="5">
        <v>559</v>
      </c>
      <c r="T1098" s="5">
        <v>680</v>
      </c>
      <c r="U1098" s="5">
        <v>782</v>
      </c>
      <c r="V1098" s="5">
        <v>643</v>
      </c>
      <c r="W1098" s="5">
        <v>793</v>
      </c>
      <c r="X1098" s="52">
        <v>835</v>
      </c>
      <c r="Y1098" s="56">
        <f t="shared" si="394"/>
        <v>-23</v>
      </c>
      <c r="Z1098" s="7">
        <f t="shared" si="395"/>
        <v>-58</v>
      </c>
      <c r="AA1098" s="7">
        <f t="shared" si="396"/>
        <v>-48</v>
      </c>
      <c r="AB1098" s="7">
        <f t="shared" si="397"/>
        <v>-51</v>
      </c>
      <c r="AC1098" s="7">
        <f t="shared" si="398"/>
        <v>-61</v>
      </c>
      <c r="AD1098" s="7">
        <f t="shared" si="399"/>
        <v>-126</v>
      </c>
      <c r="AM1098" s="12" t="str">
        <f t="shared" si="369"/>
        <v>increase or decrease</v>
      </c>
      <c r="AN1098" s="12" t="str">
        <f t="shared" si="370"/>
        <v>decrease</v>
      </c>
      <c r="AO1098" s="12" t="str">
        <f t="shared" si="371"/>
        <v>increase or decrease</v>
      </c>
      <c r="AP1098" s="12" t="str">
        <f t="shared" si="372"/>
        <v>decrease</v>
      </c>
      <c r="AQ1098" s="12" t="str">
        <f t="shared" si="373"/>
        <v>increase or decrease</v>
      </c>
      <c r="AR1098" s="12" t="str">
        <f t="shared" si="374"/>
        <v>decrease</v>
      </c>
      <c r="AS1098" s="12" t="str">
        <f t="shared" si="375"/>
        <v>increase or decrease</v>
      </c>
      <c r="AT1098" s="12" t="str">
        <f t="shared" si="376"/>
        <v>decrease</v>
      </c>
      <c r="AU1098" s="12" t="str">
        <f t="shared" si="377"/>
        <v>increase or decrease</v>
      </c>
      <c r="AV1098" s="12" t="str">
        <f t="shared" si="378"/>
        <v>decrease</v>
      </c>
      <c r="AW1098" s="12" t="str">
        <f t="shared" si="379"/>
        <v>increase or decrease</v>
      </c>
      <c r="AX1098" s="12" t="str">
        <f t="shared" si="380"/>
        <v>decrease</v>
      </c>
      <c r="AY1098" s="103"/>
      <c r="AZ1098" s="103" t="str">
        <f t="shared" si="381"/>
        <v xml:space="preserve"> </v>
      </c>
      <c r="BA1098" s="103" t="str">
        <f t="shared" si="382"/>
        <v xml:space="preserve"> </v>
      </c>
      <c r="BB1098" s="103" t="str">
        <f t="shared" si="383"/>
        <v>decrease</v>
      </c>
      <c r="BC1098" s="12" t="str">
        <f t="shared" si="384"/>
        <v xml:space="preserve"> </v>
      </c>
      <c r="BD1098" s="12" t="str">
        <f t="shared" si="385"/>
        <v>decrease</v>
      </c>
      <c r="BE1098" s="12" t="str">
        <f t="shared" si="386"/>
        <v xml:space="preserve"> </v>
      </c>
      <c r="BH1098" s="110">
        <f t="shared" si="387"/>
        <v>-3.951890034364261E-2</v>
      </c>
      <c r="BI1098" s="110">
        <f t="shared" si="388"/>
        <v>-7.8590785907859076E-2</v>
      </c>
      <c r="BJ1098" s="110">
        <f t="shared" si="389"/>
        <v>-5.7831325301204821E-2</v>
      </c>
      <c r="BK1098" s="110">
        <f t="shared" si="390"/>
        <v>-7.3487031700288183E-2</v>
      </c>
      <c r="BL1098" s="110">
        <f t="shared" si="391"/>
        <v>-7.1428571428571425E-2</v>
      </c>
      <c r="BM1098" s="110">
        <f t="shared" si="392"/>
        <v>-0.13111342351716962</v>
      </c>
      <c r="BN1098" s="103"/>
      <c r="BO1098" s="130">
        <f t="shared" si="400"/>
        <v>-0.13111342351716962</v>
      </c>
      <c r="BP1098" s="130" cm="1">
        <f t="array" ref="BP1098">MIN(IF(BH1098:BM1098&lt;0, BH1098:BM1098))</f>
        <v>-0.13111342351716962</v>
      </c>
      <c r="BQ1098" s="12">
        <f t="shared" si="401"/>
        <v>0</v>
      </c>
      <c r="BR1098" s="12">
        <f t="shared" si="402"/>
        <v>1</v>
      </c>
      <c r="BS1098" s="12">
        <f t="shared" si="403"/>
        <v>0</v>
      </c>
      <c r="BT1098" s="12"/>
      <c r="CA1098" s="108"/>
    </row>
    <row r="1099" spans="1:79" x14ac:dyDescent="0.35">
      <c r="A1099" s="18" t="s">
        <v>493</v>
      </c>
      <c r="B1099" s="3" t="s">
        <v>44</v>
      </c>
      <c r="C1099" s="12">
        <v>23066</v>
      </c>
      <c r="D1099" s="12" t="s">
        <v>325</v>
      </c>
      <c r="E1099" s="12">
        <v>223982</v>
      </c>
      <c r="F1099" s="12" t="s">
        <v>320</v>
      </c>
      <c r="G1099" s="12">
        <v>224125</v>
      </c>
      <c r="H1099" s="12">
        <v>1</v>
      </c>
      <c r="I1099" s="7" t="str">
        <f t="shared" si="393"/>
        <v>Matches old PSSE info</v>
      </c>
      <c r="L1099" s="12">
        <v>582</v>
      </c>
      <c r="M1099" s="12">
        <v>738</v>
      </c>
      <c r="N1099" s="12">
        <v>830</v>
      </c>
      <c r="O1099" s="12">
        <v>694</v>
      </c>
      <c r="P1099" s="12">
        <v>854</v>
      </c>
      <c r="Q1099" s="12">
        <v>961</v>
      </c>
      <c r="R1099" s="1"/>
      <c r="S1099" s="5">
        <v>559</v>
      </c>
      <c r="T1099" s="5">
        <v>680</v>
      </c>
      <c r="U1099" s="5">
        <v>782</v>
      </c>
      <c r="V1099" s="5">
        <v>643</v>
      </c>
      <c r="W1099" s="5">
        <v>793</v>
      </c>
      <c r="X1099" s="52">
        <v>835</v>
      </c>
      <c r="Y1099" s="56">
        <f t="shared" si="394"/>
        <v>-23</v>
      </c>
      <c r="Z1099" s="7">
        <f t="shared" si="395"/>
        <v>-58</v>
      </c>
      <c r="AA1099" s="7">
        <f t="shared" si="396"/>
        <v>-48</v>
      </c>
      <c r="AB1099" s="7">
        <f t="shared" si="397"/>
        <v>-51</v>
      </c>
      <c r="AC1099" s="7">
        <f t="shared" si="398"/>
        <v>-61</v>
      </c>
      <c r="AD1099" s="7">
        <f t="shared" si="399"/>
        <v>-126</v>
      </c>
      <c r="AM1099" s="12" t="str">
        <f t="shared" si="369"/>
        <v>increase or decrease</v>
      </c>
      <c r="AN1099" s="12" t="str">
        <f t="shared" si="370"/>
        <v>decrease</v>
      </c>
      <c r="AO1099" s="12" t="str">
        <f t="shared" si="371"/>
        <v>increase or decrease</v>
      </c>
      <c r="AP1099" s="12" t="str">
        <f t="shared" si="372"/>
        <v>decrease</v>
      </c>
      <c r="AQ1099" s="12" t="str">
        <f t="shared" si="373"/>
        <v>increase or decrease</v>
      </c>
      <c r="AR1099" s="12" t="str">
        <f t="shared" si="374"/>
        <v>decrease</v>
      </c>
      <c r="AS1099" s="12" t="str">
        <f t="shared" si="375"/>
        <v>increase or decrease</v>
      </c>
      <c r="AT1099" s="12" t="str">
        <f t="shared" si="376"/>
        <v>decrease</v>
      </c>
      <c r="AU1099" s="12" t="str">
        <f t="shared" si="377"/>
        <v>increase or decrease</v>
      </c>
      <c r="AV1099" s="12" t="str">
        <f t="shared" si="378"/>
        <v>decrease</v>
      </c>
      <c r="AW1099" s="12" t="str">
        <f t="shared" si="379"/>
        <v>increase or decrease</v>
      </c>
      <c r="AX1099" s="12" t="str">
        <f t="shared" si="380"/>
        <v>decrease</v>
      </c>
      <c r="AY1099" s="103"/>
      <c r="AZ1099" s="103" t="str">
        <f t="shared" si="381"/>
        <v xml:space="preserve"> </v>
      </c>
      <c r="BA1099" s="103" t="str">
        <f t="shared" si="382"/>
        <v xml:space="preserve"> </v>
      </c>
      <c r="BB1099" s="103" t="str">
        <f t="shared" si="383"/>
        <v>decrease</v>
      </c>
      <c r="BC1099" s="12" t="str">
        <f t="shared" si="384"/>
        <v xml:space="preserve"> </v>
      </c>
      <c r="BD1099" s="12" t="str">
        <f t="shared" si="385"/>
        <v>decrease</v>
      </c>
      <c r="BE1099" s="12" t="str">
        <f t="shared" si="386"/>
        <v xml:space="preserve"> </v>
      </c>
      <c r="BH1099" s="110">
        <f t="shared" si="387"/>
        <v>-3.951890034364261E-2</v>
      </c>
      <c r="BI1099" s="110">
        <f t="shared" si="388"/>
        <v>-7.8590785907859076E-2</v>
      </c>
      <c r="BJ1099" s="110">
        <f t="shared" si="389"/>
        <v>-5.7831325301204821E-2</v>
      </c>
      <c r="BK1099" s="110">
        <f t="shared" si="390"/>
        <v>-7.3487031700288183E-2</v>
      </c>
      <c r="BL1099" s="110">
        <f t="shared" si="391"/>
        <v>-7.1428571428571425E-2</v>
      </c>
      <c r="BM1099" s="110">
        <f t="shared" si="392"/>
        <v>-0.13111342351716962</v>
      </c>
      <c r="BN1099" s="103"/>
      <c r="BO1099" s="130">
        <f t="shared" si="400"/>
        <v>-0.13111342351716962</v>
      </c>
      <c r="BP1099" s="130" cm="1">
        <f t="array" ref="BP1099">MIN(IF(BH1099:BM1099&lt;0, BH1099:BM1099))</f>
        <v>-0.13111342351716962</v>
      </c>
      <c r="BQ1099" s="12">
        <f t="shared" si="401"/>
        <v>0</v>
      </c>
      <c r="BR1099" s="12">
        <f t="shared" si="402"/>
        <v>1</v>
      </c>
      <c r="BS1099" s="12">
        <f t="shared" si="403"/>
        <v>0</v>
      </c>
      <c r="BT1099" s="12"/>
      <c r="CA1099" s="108"/>
    </row>
    <row r="1100" spans="1:79" x14ac:dyDescent="0.35">
      <c r="A1100" s="18" t="s">
        <v>493</v>
      </c>
      <c r="B1100" s="3" t="s">
        <v>44</v>
      </c>
      <c r="C1100" s="12">
        <v>23067</v>
      </c>
      <c r="D1100" s="12" t="s">
        <v>325</v>
      </c>
      <c r="E1100" s="12">
        <v>223982</v>
      </c>
      <c r="F1100" s="12" t="s">
        <v>320</v>
      </c>
      <c r="G1100" s="12">
        <v>223991</v>
      </c>
      <c r="H1100" s="12">
        <v>1</v>
      </c>
      <c r="I1100" s="7" t="str">
        <f t="shared" si="393"/>
        <v>Matches old PSSE info</v>
      </c>
      <c r="L1100" s="12">
        <v>582</v>
      </c>
      <c r="M1100" s="12">
        <v>738</v>
      </c>
      <c r="N1100" s="12">
        <v>830</v>
      </c>
      <c r="O1100" s="12">
        <v>694</v>
      </c>
      <c r="P1100" s="12">
        <v>854</v>
      </c>
      <c r="Q1100" s="12">
        <v>961</v>
      </c>
      <c r="R1100" s="1"/>
      <c r="S1100" s="5">
        <v>559</v>
      </c>
      <c r="T1100" s="5">
        <v>680</v>
      </c>
      <c r="U1100" s="5">
        <v>782</v>
      </c>
      <c r="V1100" s="5">
        <v>643</v>
      </c>
      <c r="W1100" s="5">
        <v>787</v>
      </c>
      <c r="X1100" s="52">
        <v>826</v>
      </c>
      <c r="Y1100" s="56">
        <f t="shared" si="394"/>
        <v>-23</v>
      </c>
      <c r="Z1100" s="7">
        <f t="shared" si="395"/>
        <v>-58</v>
      </c>
      <c r="AA1100" s="7">
        <f t="shared" si="396"/>
        <v>-48</v>
      </c>
      <c r="AB1100" s="7">
        <f t="shared" si="397"/>
        <v>-51</v>
      </c>
      <c r="AC1100" s="7">
        <f t="shared" si="398"/>
        <v>-67</v>
      </c>
      <c r="AD1100" s="7">
        <f t="shared" si="399"/>
        <v>-135</v>
      </c>
      <c r="AM1100" s="12" t="str">
        <f t="shared" si="369"/>
        <v>increase or decrease</v>
      </c>
      <c r="AN1100" s="12" t="str">
        <f t="shared" si="370"/>
        <v>decrease</v>
      </c>
      <c r="AO1100" s="12" t="str">
        <f t="shared" si="371"/>
        <v>increase or decrease</v>
      </c>
      <c r="AP1100" s="12" t="str">
        <f t="shared" si="372"/>
        <v>decrease</v>
      </c>
      <c r="AQ1100" s="12" t="str">
        <f t="shared" si="373"/>
        <v>increase or decrease</v>
      </c>
      <c r="AR1100" s="12" t="str">
        <f t="shared" si="374"/>
        <v>decrease</v>
      </c>
      <c r="AS1100" s="12" t="str">
        <f t="shared" si="375"/>
        <v>increase or decrease</v>
      </c>
      <c r="AT1100" s="12" t="str">
        <f t="shared" si="376"/>
        <v>decrease</v>
      </c>
      <c r="AU1100" s="12" t="str">
        <f t="shared" si="377"/>
        <v>increase or decrease</v>
      </c>
      <c r="AV1100" s="12" t="str">
        <f t="shared" si="378"/>
        <v>decrease</v>
      </c>
      <c r="AW1100" s="12" t="str">
        <f t="shared" si="379"/>
        <v>increase or decrease</v>
      </c>
      <c r="AX1100" s="12" t="str">
        <f t="shared" si="380"/>
        <v>decrease</v>
      </c>
      <c r="AY1100" s="103"/>
      <c r="AZ1100" s="103" t="str">
        <f t="shared" si="381"/>
        <v xml:space="preserve"> </v>
      </c>
      <c r="BA1100" s="103" t="str">
        <f t="shared" si="382"/>
        <v xml:space="preserve"> </v>
      </c>
      <c r="BB1100" s="103" t="str">
        <f t="shared" si="383"/>
        <v>decrease</v>
      </c>
      <c r="BC1100" s="12" t="str">
        <f t="shared" si="384"/>
        <v xml:space="preserve"> </v>
      </c>
      <c r="BD1100" s="12" t="str">
        <f t="shared" si="385"/>
        <v>decrease</v>
      </c>
      <c r="BE1100" s="12" t="str">
        <f t="shared" si="386"/>
        <v xml:space="preserve"> </v>
      </c>
      <c r="BH1100" s="110">
        <f t="shared" si="387"/>
        <v>-3.951890034364261E-2</v>
      </c>
      <c r="BI1100" s="110">
        <f t="shared" si="388"/>
        <v>-7.8590785907859076E-2</v>
      </c>
      <c r="BJ1100" s="110">
        <f t="shared" si="389"/>
        <v>-5.7831325301204821E-2</v>
      </c>
      <c r="BK1100" s="110">
        <f t="shared" si="390"/>
        <v>-7.3487031700288183E-2</v>
      </c>
      <c r="BL1100" s="110">
        <f t="shared" si="391"/>
        <v>-7.8454332552693212E-2</v>
      </c>
      <c r="BM1100" s="110">
        <f t="shared" si="392"/>
        <v>-0.1404786680541103</v>
      </c>
      <c r="BN1100" s="103"/>
      <c r="BO1100" s="130">
        <f t="shared" si="400"/>
        <v>-0.1404786680541103</v>
      </c>
      <c r="BP1100" s="130" cm="1">
        <f t="array" ref="BP1100">MIN(IF(BH1100:BM1100&lt;0, BH1100:BM1100))</f>
        <v>-0.1404786680541103</v>
      </c>
      <c r="BQ1100" s="12">
        <f t="shared" si="401"/>
        <v>0</v>
      </c>
      <c r="BR1100" s="12">
        <f t="shared" si="402"/>
        <v>1</v>
      </c>
      <c r="BS1100" s="12">
        <f t="shared" si="403"/>
        <v>0</v>
      </c>
      <c r="BT1100" s="12"/>
      <c r="CA1100" s="108"/>
    </row>
    <row r="1101" spans="1:79" x14ac:dyDescent="0.35">
      <c r="A1101" s="18" t="s">
        <v>493</v>
      </c>
      <c r="B1101" s="3" t="s">
        <v>44</v>
      </c>
      <c r="C1101" s="12">
        <v>23068</v>
      </c>
      <c r="D1101" s="12" t="s">
        <v>325</v>
      </c>
      <c r="E1101" s="12">
        <v>223982</v>
      </c>
      <c r="F1101" s="12" t="s">
        <v>320</v>
      </c>
      <c r="G1101" s="12">
        <v>223990</v>
      </c>
      <c r="H1101" s="12">
        <v>1</v>
      </c>
      <c r="I1101" s="7" t="str">
        <f t="shared" si="393"/>
        <v>Matches old PSSE info</v>
      </c>
      <c r="L1101" s="12">
        <v>582</v>
      </c>
      <c r="M1101" s="12">
        <v>738</v>
      </c>
      <c r="N1101" s="12">
        <v>830</v>
      </c>
      <c r="O1101" s="12">
        <v>694</v>
      </c>
      <c r="P1101" s="12">
        <v>854</v>
      </c>
      <c r="Q1101" s="12">
        <v>961</v>
      </c>
      <c r="R1101" s="1"/>
      <c r="S1101" s="5">
        <v>559</v>
      </c>
      <c r="T1101" s="5">
        <v>680</v>
      </c>
      <c r="U1101" s="5">
        <v>782</v>
      </c>
      <c r="V1101" s="5">
        <v>643</v>
      </c>
      <c r="W1101" s="5">
        <v>793</v>
      </c>
      <c r="X1101" s="52">
        <v>835</v>
      </c>
      <c r="Y1101" s="56">
        <f t="shared" si="394"/>
        <v>-23</v>
      </c>
      <c r="Z1101" s="7">
        <f t="shared" si="395"/>
        <v>-58</v>
      </c>
      <c r="AA1101" s="7">
        <f t="shared" si="396"/>
        <v>-48</v>
      </c>
      <c r="AB1101" s="7">
        <f t="shared" si="397"/>
        <v>-51</v>
      </c>
      <c r="AC1101" s="7">
        <f t="shared" si="398"/>
        <v>-61</v>
      </c>
      <c r="AD1101" s="7">
        <f t="shared" si="399"/>
        <v>-126</v>
      </c>
      <c r="AM1101" s="12" t="str">
        <f t="shared" si="369"/>
        <v>increase or decrease</v>
      </c>
      <c r="AN1101" s="12" t="str">
        <f t="shared" si="370"/>
        <v>decrease</v>
      </c>
      <c r="AO1101" s="12" t="str">
        <f t="shared" si="371"/>
        <v>increase or decrease</v>
      </c>
      <c r="AP1101" s="12" t="str">
        <f t="shared" si="372"/>
        <v>decrease</v>
      </c>
      <c r="AQ1101" s="12" t="str">
        <f t="shared" si="373"/>
        <v>increase or decrease</v>
      </c>
      <c r="AR1101" s="12" t="str">
        <f t="shared" si="374"/>
        <v>decrease</v>
      </c>
      <c r="AS1101" s="12" t="str">
        <f t="shared" si="375"/>
        <v>increase or decrease</v>
      </c>
      <c r="AT1101" s="12" t="str">
        <f t="shared" si="376"/>
        <v>decrease</v>
      </c>
      <c r="AU1101" s="12" t="str">
        <f t="shared" si="377"/>
        <v>increase or decrease</v>
      </c>
      <c r="AV1101" s="12" t="str">
        <f t="shared" si="378"/>
        <v>decrease</v>
      </c>
      <c r="AW1101" s="12" t="str">
        <f t="shared" si="379"/>
        <v>increase or decrease</v>
      </c>
      <c r="AX1101" s="12" t="str">
        <f t="shared" si="380"/>
        <v>decrease</v>
      </c>
      <c r="AY1101" s="103"/>
      <c r="AZ1101" s="103" t="str">
        <f t="shared" si="381"/>
        <v xml:space="preserve"> </v>
      </c>
      <c r="BA1101" s="103" t="str">
        <f t="shared" si="382"/>
        <v xml:space="preserve"> </v>
      </c>
      <c r="BB1101" s="103" t="str">
        <f t="shared" si="383"/>
        <v>decrease</v>
      </c>
      <c r="BC1101" s="12" t="str">
        <f t="shared" si="384"/>
        <v xml:space="preserve"> </v>
      </c>
      <c r="BD1101" s="12" t="str">
        <f t="shared" si="385"/>
        <v>decrease</v>
      </c>
      <c r="BE1101" s="12" t="str">
        <f t="shared" si="386"/>
        <v xml:space="preserve"> </v>
      </c>
      <c r="BH1101" s="110">
        <f t="shared" si="387"/>
        <v>-3.951890034364261E-2</v>
      </c>
      <c r="BI1101" s="110">
        <f t="shared" si="388"/>
        <v>-7.8590785907859076E-2</v>
      </c>
      <c r="BJ1101" s="110">
        <f t="shared" si="389"/>
        <v>-5.7831325301204821E-2</v>
      </c>
      <c r="BK1101" s="110">
        <f t="shared" si="390"/>
        <v>-7.3487031700288183E-2</v>
      </c>
      <c r="BL1101" s="110">
        <f t="shared" si="391"/>
        <v>-7.1428571428571425E-2</v>
      </c>
      <c r="BM1101" s="110">
        <f t="shared" si="392"/>
        <v>-0.13111342351716962</v>
      </c>
      <c r="BN1101" s="103"/>
      <c r="BO1101" s="130">
        <f t="shared" si="400"/>
        <v>-0.13111342351716962</v>
      </c>
      <c r="BP1101" s="130" cm="1">
        <f t="array" ref="BP1101">MIN(IF(BH1101:BM1101&lt;0, BH1101:BM1101))</f>
        <v>-0.13111342351716962</v>
      </c>
      <c r="BQ1101" s="12">
        <f t="shared" si="401"/>
        <v>0</v>
      </c>
      <c r="BR1101" s="12">
        <f t="shared" si="402"/>
        <v>1</v>
      </c>
      <c r="BS1101" s="12">
        <f t="shared" si="403"/>
        <v>0</v>
      </c>
      <c r="BT1101" s="12"/>
      <c r="CA1101" s="108"/>
    </row>
    <row r="1102" spans="1:79" x14ac:dyDescent="0.35">
      <c r="A1102" s="18" t="s">
        <v>493</v>
      </c>
      <c r="B1102" s="3" t="s">
        <v>44</v>
      </c>
      <c r="C1102" s="12">
        <v>23071</v>
      </c>
      <c r="D1102" s="12" t="s">
        <v>326</v>
      </c>
      <c r="E1102" s="12">
        <v>223986</v>
      </c>
      <c r="F1102" s="12" t="s">
        <v>327</v>
      </c>
      <c r="G1102" s="12">
        <v>223988</v>
      </c>
      <c r="H1102" s="12">
        <v>1</v>
      </c>
      <c r="I1102" s="7" t="str">
        <f t="shared" si="393"/>
        <v>Matches old PSSE info</v>
      </c>
      <c r="L1102" s="12">
        <v>608</v>
      </c>
      <c r="M1102" s="12">
        <v>752</v>
      </c>
      <c r="N1102" s="12">
        <v>856</v>
      </c>
      <c r="O1102" s="12">
        <v>706</v>
      </c>
      <c r="P1102" s="12">
        <v>852</v>
      </c>
      <c r="Q1102" s="12">
        <v>980</v>
      </c>
      <c r="R1102" s="1"/>
      <c r="S1102" s="5">
        <v>552</v>
      </c>
      <c r="T1102" s="5">
        <v>706</v>
      </c>
      <c r="U1102" s="5">
        <v>811</v>
      </c>
      <c r="V1102" s="5">
        <v>620</v>
      </c>
      <c r="W1102" s="5">
        <v>746</v>
      </c>
      <c r="X1102" s="52">
        <v>835</v>
      </c>
      <c r="Y1102" s="56">
        <f t="shared" si="394"/>
        <v>-56</v>
      </c>
      <c r="Z1102" s="7">
        <f t="shared" si="395"/>
        <v>-46</v>
      </c>
      <c r="AA1102" s="7">
        <f t="shared" si="396"/>
        <v>-45</v>
      </c>
      <c r="AB1102" s="7">
        <f t="shared" si="397"/>
        <v>-86</v>
      </c>
      <c r="AC1102" s="7">
        <f t="shared" si="398"/>
        <v>-106</v>
      </c>
      <c r="AD1102" s="7">
        <f t="shared" si="399"/>
        <v>-145</v>
      </c>
      <c r="AM1102" s="12" t="str">
        <f t="shared" si="369"/>
        <v>increase or decrease</v>
      </c>
      <c r="AN1102" s="12" t="str">
        <f t="shared" si="370"/>
        <v>decrease</v>
      </c>
      <c r="AO1102" s="12" t="str">
        <f t="shared" si="371"/>
        <v>increase or decrease</v>
      </c>
      <c r="AP1102" s="12" t="str">
        <f t="shared" si="372"/>
        <v>decrease</v>
      </c>
      <c r="AQ1102" s="12" t="str">
        <f t="shared" si="373"/>
        <v>increase or decrease</v>
      </c>
      <c r="AR1102" s="12" t="str">
        <f t="shared" si="374"/>
        <v>decrease</v>
      </c>
      <c r="AS1102" s="12" t="str">
        <f t="shared" si="375"/>
        <v>increase or decrease</v>
      </c>
      <c r="AT1102" s="12" t="str">
        <f t="shared" si="376"/>
        <v>decrease</v>
      </c>
      <c r="AU1102" s="12" t="str">
        <f t="shared" si="377"/>
        <v>increase or decrease</v>
      </c>
      <c r="AV1102" s="12" t="str">
        <f t="shared" si="378"/>
        <v>decrease</v>
      </c>
      <c r="AW1102" s="12" t="str">
        <f t="shared" si="379"/>
        <v>increase or decrease</v>
      </c>
      <c r="AX1102" s="12" t="str">
        <f t="shared" si="380"/>
        <v>decrease</v>
      </c>
      <c r="AY1102" s="103"/>
      <c r="AZ1102" s="103" t="str">
        <f t="shared" si="381"/>
        <v xml:space="preserve"> </v>
      </c>
      <c r="BA1102" s="103" t="str">
        <f t="shared" si="382"/>
        <v xml:space="preserve"> </v>
      </c>
      <c r="BB1102" s="103" t="str">
        <f t="shared" si="383"/>
        <v>decrease</v>
      </c>
      <c r="BC1102" s="12" t="str">
        <f t="shared" si="384"/>
        <v xml:space="preserve"> </v>
      </c>
      <c r="BD1102" s="12" t="str">
        <f t="shared" si="385"/>
        <v>decrease</v>
      </c>
      <c r="BE1102" s="12" t="str">
        <f t="shared" si="386"/>
        <v xml:space="preserve"> </v>
      </c>
      <c r="BH1102" s="110">
        <f t="shared" si="387"/>
        <v>-9.2105263157894732E-2</v>
      </c>
      <c r="BI1102" s="110">
        <f t="shared" si="388"/>
        <v>-6.1170212765957445E-2</v>
      </c>
      <c r="BJ1102" s="110">
        <f t="shared" si="389"/>
        <v>-5.2570093457943924E-2</v>
      </c>
      <c r="BK1102" s="110">
        <f t="shared" si="390"/>
        <v>-0.12181303116147309</v>
      </c>
      <c r="BL1102" s="110">
        <f t="shared" si="391"/>
        <v>-0.12441314553990611</v>
      </c>
      <c r="BM1102" s="110">
        <f t="shared" si="392"/>
        <v>-0.14795918367346939</v>
      </c>
      <c r="BN1102" s="103"/>
      <c r="BO1102" s="130">
        <f t="shared" si="400"/>
        <v>-0.14795918367346939</v>
      </c>
      <c r="BP1102" s="130" cm="1">
        <f t="array" ref="BP1102">MIN(IF(BH1102:BM1102&lt;0, BH1102:BM1102))</f>
        <v>-0.14795918367346939</v>
      </c>
      <c r="BQ1102" s="12">
        <f t="shared" si="401"/>
        <v>0</v>
      </c>
      <c r="BR1102" s="12">
        <f t="shared" si="402"/>
        <v>1</v>
      </c>
      <c r="BS1102" s="12">
        <f t="shared" si="403"/>
        <v>0</v>
      </c>
      <c r="BT1102" s="12"/>
      <c r="CA1102" s="108"/>
    </row>
    <row r="1103" spans="1:79" x14ac:dyDescent="0.35">
      <c r="A1103" s="18" t="s">
        <v>489</v>
      </c>
      <c r="B1103" s="3" t="s">
        <v>44</v>
      </c>
      <c r="C1103" s="12">
        <v>23072</v>
      </c>
      <c r="D1103" s="12" t="s">
        <v>323</v>
      </c>
      <c r="E1103" s="12">
        <v>223983</v>
      </c>
      <c r="F1103" s="12" t="s">
        <v>327</v>
      </c>
      <c r="G1103" s="12">
        <v>223986</v>
      </c>
      <c r="H1103" s="12">
        <v>1</v>
      </c>
      <c r="I1103" s="7" t="str">
        <f t="shared" si="393"/>
        <v>Matches old PSSE info</v>
      </c>
      <c r="L1103" s="12">
        <v>559</v>
      </c>
      <c r="M1103" s="12">
        <v>680</v>
      </c>
      <c r="N1103" s="12">
        <v>782</v>
      </c>
      <c r="O1103" s="12">
        <v>643</v>
      </c>
      <c r="P1103" s="12">
        <v>793</v>
      </c>
      <c r="Q1103" s="12">
        <v>912</v>
      </c>
      <c r="R1103" s="1"/>
      <c r="S1103" s="5">
        <v>552</v>
      </c>
      <c r="T1103" s="96">
        <v>706</v>
      </c>
      <c r="U1103" s="96">
        <v>811</v>
      </c>
      <c r="V1103" s="5">
        <v>620</v>
      </c>
      <c r="W1103" s="5">
        <v>746</v>
      </c>
      <c r="X1103" s="52">
        <v>835</v>
      </c>
      <c r="Y1103" s="56">
        <f t="shared" si="394"/>
        <v>-7</v>
      </c>
      <c r="Z1103" s="7">
        <f t="shared" si="395"/>
        <v>26</v>
      </c>
      <c r="AA1103" s="7">
        <f t="shared" si="396"/>
        <v>29</v>
      </c>
      <c r="AB1103" s="7">
        <f t="shared" si="397"/>
        <v>-23</v>
      </c>
      <c r="AC1103" s="7">
        <f t="shared" si="398"/>
        <v>-47</v>
      </c>
      <c r="AD1103" s="7">
        <f t="shared" si="399"/>
        <v>-77</v>
      </c>
      <c r="AM1103" s="12" t="str">
        <f t="shared" si="369"/>
        <v>increase or decrease</v>
      </c>
      <c r="AN1103" s="12" t="str">
        <f t="shared" si="370"/>
        <v>decrease</v>
      </c>
      <c r="AO1103" s="12" t="str">
        <f t="shared" si="371"/>
        <v>increase or decrease</v>
      </c>
      <c r="AP1103" s="12" t="str">
        <f t="shared" si="372"/>
        <v>increase</v>
      </c>
      <c r="AQ1103" s="12" t="str">
        <f t="shared" si="373"/>
        <v>increase or decrease</v>
      </c>
      <c r="AR1103" s="12" t="str">
        <f t="shared" si="374"/>
        <v>increase</v>
      </c>
      <c r="AS1103" s="12" t="str">
        <f t="shared" si="375"/>
        <v>increase or decrease</v>
      </c>
      <c r="AT1103" s="12" t="str">
        <f t="shared" si="376"/>
        <v>decrease</v>
      </c>
      <c r="AU1103" s="12" t="str">
        <f t="shared" si="377"/>
        <v>increase or decrease</v>
      </c>
      <c r="AV1103" s="12" t="str">
        <f t="shared" si="378"/>
        <v>decrease</v>
      </c>
      <c r="AW1103" s="12" t="str">
        <f t="shared" si="379"/>
        <v>increase or decrease</v>
      </c>
      <c r="AX1103" s="12" t="str">
        <f t="shared" si="380"/>
        <v>decrease</v>
      </c>
      <c r="AY1103" s="103"/>
      <c r="AZ1103" s="103" t="str">
        <f t="shared" si="381"/>
        <v xml:space="preserve"> </v>
      </c>
      <c r="BA1103" s="103" t="str">
        <f t="shared" si="382"/>
        <v>increase</v>
      </c>
      <c r="BB1103" s="103" t="str">
        <f t="shared" si="383"/>
        <v>decrease</v>
      </c>
      <c r="BC1103" s="12" t="str">
        <f t="shared" si="384"/>
        <v xml:space="preserve"> </v>
      </c>
      <c r="BD1103" s="12" t="str">
        <f t="shared" si="385"/>
        <v xml:space="preserve"> </v>
      </c>
      <c r="BE1103" s="12" t="str">
        <f t="shared" si="386"/>
        <v>both</v>
      </c>
      <c r="BH1103" s="110">
        <f t="shared" si="387"/>
        <v>-1.2522361359570662E-2</v>
      </c>
      <c r="BI1103" s="110">
        <f t="shared" si="388"/>
        <v>3.8235294117647062E-2</v>
      </c>
      <c r="BJ1103" s="110">
        <f t="shared" si="389"/>
        <v>3.7084398976982097E-2</v>
      </c>
      <c r="BK1103" s="110">
        <f t="shared" si="390"/>
        <v>-3.5769828926905133E-2</v>
      </c>
      <c r="BL1103" s="110">
        <f t="shared" si="391"/>
        <v>-5.9268600252206809E-2</v>
      </c>
      <c r="BM1103" s="110">
        <f t="shared" si="392"/>
        <v>-8.4429824561403508E-2</v>
      </c>
      <c r="BN1103" s="103"/>
      <c r="BO1103" s="130">
        <f t="shared" si="400"/>
        <v>-8.4429824561403508E-2</v>
      </c>
      <c r="BP1103" s="130" cm="1">
        <f t="array" ref="BP1103">MIN(IF(BH1103:BM1103&lt;0, BH1103:BM1103))</f>
        <v>-8.4429824561403508E-2</v>
      </c>
      <c r="BQ1103" s="12">
        <f t="shared" si="401"/>
        <v>0</v>
      </c>
      <c r="BR1103" s="12">
        <f t="shared" si="402"/>
        <v>0</v>
      </c>
      <c r="BS1103" s="12">
        <f t="shared" si="403"/>
        <v>1</v>
      </c>
      <c r="BT1103" s="12"/>
      <c r="CA1103" s="108"/>
    </row>
    <row r="1104" spans="1:79" x14ac:dyDescent="0.35">
      <c r="A1104" s="18" t="s">
        <v>489</v>
      </c>
      <c r="B1104" s="3" t="s">
        <v>44</v>
      </c>
      <c r="C1104" s="12">
        <v>23073</v>
      </c>
      <c r="D1104" s="12" t="s">
        <v>326</v>
      </c>
      <c r="E1104" s="12">
        <v>223987</v>
      </c>
      <c r="F1104" s="12" t="s">
        <v>327</v>
      </c>
      <c r="G1104" s="12">
        <v>223988</v>
      </c>
      <c r="H1104" s="12">
        <v>1</v>
      </c>
      <c r="I1104" s="7" t="str">
        <f t="shared" si="393"/>
        <v>Matches old PSSE info</v>
      </c>
      <c r="L1104" s="12">
        <v>608</v>
      </c>
      <c r="M1104" s="12">
        <v>752</v>
      </c>
      <c r="N1104" s="12">
        <v>856</v>
      </c>
      <c r="O1104" s="12">
        <v>706</v>
      </c>
      <c r="P1104" s="12">
        <v>852</v>
      </c>
      <c r="Q1104" s="12">
        <v>980</v>
      </c>
      <c r="R1104" s="1"/>
      <c r="S1104" s="5">
        <v>552</v>
      </c>
      <c r="T1104" s="5">
        <v>706</v>
      </c>
      <c r="U1104" s="5">
        <v>811</v>
      </c>
      <c r="V1104" s="5">
        <v>620</v>
      </c>
      <c r="W1104" s="5">
        <v>746</v>
      </c>
      <c r="X1104" s="52">
        <v>835</v>
      </c>
      <c r="Y1104" s="56">
        <f t="shared" si="394"/>
        <v>-56</v>
      </c>
      <c r="Z1104" s="7">
        <f t="shared" si="395"/>
        <v>-46</v>
      </c>
      <c r="AA1104" s="7">
        <f t="shared" si="396"/>
        <v>-45</v>
      </c>
      <c r="AB1104" s="7">
        <f t="shared" si="397"/>
        <v>-86</v>
      </c>
      <c r="AC1104" s="7">
        <f t="shared" si="398"/>
        <v>-106</v>
      </c>
      <c r="AD1104" s="7">
        <f t="shared" si="399"/>
        <v>-145</v>
      </c>
      <c r="AM1104" s="12" t="str">
        <f t="shared" si="369"/>
        <v>increase or decrease</v>
      </c>
      <c r="AN1104" s="12" t="str">
        <f t="shared" si="370"/>
        <v>decrease</v>
      </c>
      <c r="AO1104" s="12" t="str">
        <f t="shared" si="371"/>
        <v>increase or decrease</v>
      </c>
      <c r="AP1104" s="12" t="str">
        <f t="shared" si="372"/>
        <v>decrease</v>
      </c>
      <c r="AQ1104" s="12" t="str">
        <f t="shared" si="373"/>
        <v>increase or decrease</v>
      </c>
      <c r="AR1104" s="12" t="str">
        <f t="shared" si="374"/>
        <v>decrease</v>
      </c>
      <c r="AS1104" s="12" t="str">
        <f t="shared" si="375"/>
        <v>increase or decrease</v>
      </c>
      <c r="AT1104" s="12" t="str">
        <f t="shared" si="376"/>
        <v>decrease</v>
      </c>
      <c r="AU1104" s="12" t="str">
        <f t="shared" si="377"/>
        <v>increase or decrease</v>
      </c>
      <c r="AV1104" s="12" t="str">
        <f t="shared" si="378"/>
        <v>decrease</v>
      </c>
      <c r="AW1104" s="12" t="str">
        <f t="shared" si="379"/>
        <v>increase or decrease</v>
      </c>
      <c r="AX1104" s="12" t="str">
        <f t="shared" si="380"/>
        <v>decrease</v>
      </c>
      <c r="AY1104" s="103"/>
      <c r="AZ1104" s="103" t="str">
        <f t="shared" si="381"/>
        <v xml:space="preserve"> </v>
      </c>
      <c r="BA1104" s="103" t="str">
        <f t="shared" si="382"/>
        <v xml:space="preserve"> </v>
      </c>
      <c r="BB1104" s="103" t="str">
        <f t="shared" si="383"/>
        <v>decrease</v>
      </c>
      <c r="BC1104" s="12" t="str">
        <f t="shared" si="384"/>
        <v xml:space="preserve"> </v>
      </c>
      <c r="BD1104" s="12" t="str">
        <f t="shared" si="385"/>
        <v>decrease</v>
      </c>
      <c r="BE1104" s="12" t="str">
        <f t="shared" si="386"/>
        <v xml:space="preserve"> </v>
      </c>
      <c r="BH1104" s="110">
        <f t="shared" si="387"/>
        <v>-9.2105263157894732E-2</v>
      </c>
      <c r="BI1104" s="110">
        <f t="shared" si="388"/>
        <v>-6.1170212765957445E-2</v>
      </c>
      <c r="BJ1104" s="110">
        <f t="shared" si="389"/>
        <v>-5.2570093457943924E-2</v>
      </c>
      <c r="BK1104" s="110">
        <f t="shared" si="390"/>
        <v>-0.12181303116147309</v>
      </c>
      <c r="BL1104" s="110">
        <f t="shared" si="391"/>
        <v>-0.12441314553990611</v>
      </c>
      <c r="BM1104" s="110">
        <f t="shared" si="392"/>
        <v>-0.14795918367346939</v>
      </c>
      <c r="BN1104" s="103"/>
      <c r="BO1104" s="130">
        <f t="shared" si="400"/>
        <v>-0.14795918367346939</v>
      </c>
      <c r="BP1104" s="130" cm="1">
        <f t="array" ref="BP1104">MIN(IF(BH1104:BM1104&lt;0, BH1104:BM1104))</f>
        <v>-0.14795918367346939</v>
      </c>
      <c r="BQ1104" s="12">
        <f t="shared" si="401"/>
        <v>0</v>
      </c>
      <c r="BR1104" s="12">
        <f t="shared" si="402"/>
        <v>1</v>
      </c>
      <c r="BS1104" s="12">
        <f t="shared" si="403"/>
        <v>0</v>
      </c>
      <c r="BT1104" s="12"/>
      <c r="CA1104" s="108"/>
    </row>
    <row r="1105" spans="1:79" x14ac:dyDescent="0.35">
      <c r="A1105" s="18" t="s">
        <v>493</v>
      </c>
      <c r="B1105" s="3" t="s">
        <v>44</v>
      </c>
      <c r="C1105" s="12">
        <v>23074</v>
      </c>
      <c r="D1105" s="12" t="s">
        <v>323</v>
      </c>
      <c r="E1105" s="12">
        <v>223983</v>
      </c>
      <c r="F1105" s="12" t="s">
        <v>327</v>
      </c>
      <c r="G1105" s="12">
        <v>223987</v>
      </c>
      <c r="H1105" s="12">
        <v>1</v>
      </c>
      <c r="I1105" s="7" t="str">
        <f t="shared" si="393"/>
        <v>Matches old PSSE info</v>
      </c>
      <c r="L1105" s="12">
        <v>559</v>
      </c>
      <c r="M1105" s="12">
        <v>680</v>
      </c>
      <c r="N1105" s="12">
        <v>782</v>
      </c>
      <c r="O1105" s="12">
        <v>643</v>
      </c>
      <c r="P1105" s="12">
        <v>793</v>
      </c>
      <c r="Q1105" s="12">
        <v>912</v>
      </c>
      <c r="R1105" s="1"/>
      <c r="S1105" s="5">
        <v>552</v>
      </c>
      <c r="T1105" s="96">
        <v>706</v>
      </c>
      <c r="U1105" s="96">
        <v>811</v>
      </c>
      <c r="V1105" s="5">
        <v>620</v>
      </c>
      <c r="W1105" s="5">
        <v>746</v>
      </c>
      <c r="X1105" s="52">
        <v>835</v>
      </c>
      <c r="Y1105" s="56">
        <f t="shared" si="394"/>
        <v>-7</v>
      </c>
      <c r="Z1105" s="7">
        <f t="shared" si="395"/>
        <v>26</v>
      </c>
      <c r="AA1105" s="7">
        <f t="shared" si="396"/>
        <v>29</v>
      </c>
      <c r="AB1105" s="7">
        <f t="shared" si="397"/>
        <v>-23</v>
      </c>
      <c r="AC1105" s="7">
        <f t="shared" si="398"/>
        <v>-47</v>
      </c>
      <c r="AD1105" s="7">
        <f t="shared" si="399"/>
        <v>-77</v>
      </c>
      <c r="AM1105" s="12" t="str">
        <f t="shared" si="369"/>
        <v>increase or decrease</v>
      </c>
      <c r="AN1105" s="12" t="str">
        <f t="shared" si="370"/>
        <v>decrease</v>
      </c>
      <c r="AO1105" s="12" t="str">
        <f t="shared" si="371"/>
        <v>increase or decrease</v>
      </c>
      <c r="AP1105" s="12" t="str">
        <f t="shared" si="372"/>
        <v>increase</v>
      </c>
      <c r="AQ1105" s="12" t="str">
        <f t="shared" si="373"/>
        <v>increase or decrease</v>
      </c>
      <c r="AR1105" s="12" t="str">
        <f t="shared" si="374"/>
        <v>increase</v>
      </c>
      <c r="AS1105" s="12" t="str">
        <f t="shared" si="375"/>
        <v>increase or decrease</v>
      </c>
      <c r="AT1105" s="12" t="str">
        <f t="shared" si="376"/>
        <v>decrease</v>
      </c>
      <c r="AU1105" s="12" t="str">
        <f t="shared" si="377"/>
        <v>increase or decrease</v>
      </c>
      <c r="AV1105" s="12" t="str">
        <f t="shared" si="378"/>
        <v>decrease</v>
      </c>
      <c r="AW1105" s="12" t="str">
        <f t="shared" si="379"/>
        <v>increase or decrease</v>
      </c>
      <c r="AX1105" s="12" t="str">
        <f t="shared" si="380"/>
        <v>decrease</v>
      </c>
      <c r="AY1105" s="103"/>
      <c r="AZ1105" s="103" t="str">
        <f t="shared" si="381"/>
        <v xml:space="preserve"> </v>
      </c>
      <c r="BA1105" s="103" t="str">
        <f t="shared" si="382"/>
        <v>increase</v>
      </c>
      <c r="BB1105" s="103" t="str">
        <f t="shared" si="383"/>
        <v>decrease</v>
      </c>
      <c r="BC1105" s="12" t="str">
        <f t="shared" si="384"/>
        <v xml:space="preserve"> </v>
      </c>
      <c r="BD1105" s="12" t="str">
        <f t="shared" si="385"/>
        <v xml:space="preserve"> </v>
      </c>
      <c r="BE1105" s="12" t="str">
        <f t="shared" si="386"/>
        <v>both</v>
      </c>
      <c r="BH1105" s="110">
        <f t="shared" si="387"/>
        <v>-1.2522361359570662E-2</v>
      </c>
      <c r="BI1105" s="110">
        <f t="shared" si="388"/>
        <v>3.8235294117647062E-2</v>
      </c>
      <c r="BJ1105" s="110">
        <f t="shared" si="389"/>
        <v>3.7084398976982097E-2</v>
      </c>
      <c r="BK1105" s="110">
        <f t="shared" si="390"/>
        <v>-3.5769828926905133E-2</v>
      </c>
      <c r="BL1105" s="110">
        <f t="shared" si="391"/>
        <v>-5.9268600252206809E-2</v>
      </c>
      <c r="BM1105" s="110">
        <f t="shared" si="392"/>
        <v>-8.4429824561403508E-2</v>
      </c>
      <c r="BN1105" s="103"/>
      <c r="BO1105" s="130">
        <f t="shared" si="400"/>
        <v>-8.4429824561403508E-2</v>
      </c>
      <c r="BP1105" s="130" cm="1">
        <f t="array" ref="BP1105">MIN(IF(BH1105:BM1105&lt;0, BH1105:BM1105))</f>
        <v>-8.4429824561403508E-2</v>
      </c>
      <c r="BQ1105" s="12">
        <f t="shared" si="401"/>
        <v>0</v>
      </c>
      <c r="BR1105" s="12">
        <f t="shared" si="402"/>
        <v>0</v>
      </c>
      <c r="BS1105" s="12">
        <f t="shared" si="403"/>
        <v>1</v>
      </c>
      <c r="BT1105" s="12"/>
      <c r="CA1105" s="108"/>
    </row>
    <row r="1106" spans="1:79" x14ac:dyDescent="0.35">
      <c r="A1106" s="18" t="s">
        <v>493</v>
      </c>
      <c r="B1106" s="3" t="s">
        <v>44</v>
      </c>
      <c r="C1106" s="12">
        <v>23076</v>
      </c>
      <c r="D1106" s="12" t="s">
        <v>326</v>
      </c>
      <c r="E1106" s="12">
        <v>223988</v>
      </c>
      <c r="F1106" s="12" t="s">
        <v>328</v>
      </c>
      <c r="G1106" s="12">
        <v>223992</v>
      </c>
      <c r="H1106" s="12">
        <v>1</v>
      </c>
      <c r="I1106" s="104" t="str">
        <f t="shared" si="393"/>
        <v>Does not match old PSSE info</v>
      </c>
      <c r="L1106" s="12">
        <v>582</v>
      </c>
      <c r="M1106" s="12">
        <v>738</v>
      </c>
      <c r="N1106" s="12">
        <v>830</v>
      </c>
      <c r="O1106" s="12">
        <v>694</v>
      </c>
      <c r="P1106" s="12">
        <v>852</v>
      </c>
      <c r="Q1106" s="12">
        <v>961</v>
      </c>
      <c r="R1106" s="1"/>
      <c r="S1106" s="5">
        <v>559</v>
      </c>
      <c r="T1106" s="5">
        <v>680</v>
      </c>
      <c r="U1106" s="5">
        <v>782</v>
      </c>
      <c r="V1106" s="5">
        <v>643</v>
      </c>
      <c r="W1106" s="5">
        <v>793</v>
      </c>
      <c r="X1106" s="52">
        <v>835</v>
      </c>
      <c r="Y1106" s="56">
        <f t="shared" si="394"/>
        <v>-23</v>
      </c>
      <c r="Z1106" s="7">
        <f t="shared" si="395"/>
        <v>-58</v>
      </c>
      <c r="AA1106" s="7">
        <f t="shared" si="396"/>
        <v>-48</v>
      </c>
      <c r="AB1106" s="7">
        <f t="shared" si="397"/>
        <v>-51</v>
      </c>
      <c r="AC1106" s="7">
        <f t="shared" si="398"/>
        <v>-59</v>
      </c>
      <c r="AD1106" s="7">
        <f t="shared" si="399"/>
        <v>-126</v>
      </c>
      <c r="AM1106" s="12" t="str">
        <f t="shared" si="369"/>
        <v>increase or decrease</v>
      </c>
      <c r="AN1106" s="12" t="str">
        <f t="shared" si="370"/>
        <v>decrease</v>
      </c>
      <c r="AO1106" s="12" t="str">
        <f t="shared" si="371"/>
        <v>increase or decrease</v>
      </c>
      <c r="AP1106" s="12" t="str">
        <f t="shared" si="372"/>
        <v>decrease</v>
      </c>
      <c r="AQ1106" s="12" t="str">
        <f t="shared" si="373"/>
        <v>increase or decrease</v>
      </c>
      <c r="AR1106" s="12" t="str">
        <f t="shared" si="374"/>
        <v>decrease</v>
      </c>
      <c r="AS1106" s="12" t="str">
        <f t="shared" si="375"/>
        <v>increase or decrease</v>
      </c>
      <c r="AT1106" s="12" t="str">
        <f t="shared" si="376"/>
        <v>decrease</v>
      </c>
      <c r="AU1106" s="12" t="str">
        <f t="shared" si="377"/>
        <v>increase or decrease</v>
      </c>
      <c r="AV1106" s="12" t="str">
        <f t="shared" si="378"/>
        <v>decrease</v>
      </c>
      <c r="AW1106" s="12" t="str">
        <f t="shared" si="379"/>
        <v>increase or decrease</v>
      </c>
      <c r="AX1106" s="12" t="str">
        <f t="shared" si="380"/>
        <v>decrease</v>
      </c>
      <c r="AY1106" s="103"/>
      <c r="AZ1106" s="103" t="str">
        <f t="shared" si="381"/>
        <v xml:space="preserve"> </v>
      </c>
      <c r="BA1106" s="103" t="str">
        <f t="shared" si="382"/>
        <v xml:space="preserve"> </v>
      </c>
      <c r="BB1106" s="103" t="str">
        <f t="shared" si="383"/>
        <v>decrease</v>
      </c>
      <c r="BC1106" s="12" t="str">
        <f t="shared" si="384"/>
        <v xml:space="preserve"> </v>
      </c>
      <c r="BD1106" s="12" t="str">
        <f t="shared" si="385"/>
        <v>decrease</v>
      </c>
      <c r="BE1106" s="12" t="str">
        <f t="shared" si="386"/>
        <v xml:space="preserve"> </v>
      </c>
      <c r="BH1106" s="110">
        <f t="shared" si="387"/>
        <v>-3.951890034364261E-2</v>
      </c>
      <c r="BI1106" s="110">
        <f t="shared" si="388"/>
        <v>-7.8590785907859076E-2</v>
      </c>
      <c r="BJ1106" s="110">
        <f t="shared" si="389"/>
        <v>-5.7831325301204821E-2</v>
      </c>
      <c r="BK1106" s="110">
        <f t="shared" si="390"/>
        <v>-7.3487031700288183E-2</v>
      </c>
      <c r="BL1106" s="110">
        <f t="shared" si="391"/>
        <v>-6.9248826291079812E-2</v>
      </c>
      <c r="BM1106" s="110">
        <f t="shared" si="392"/>
        <v>-0.13111342351716962</v>
      </c>
      <c r="BN1106" s="103"/>
      <c r="BO1106" s="130">
        <f t="shared" si="400"/>
        <v>-0.13111342351716962</v>
      </c>
      <c r="BP1106" s="130" cm="1">
        <f t="array" ref="BP1106">MIN(IF(BH1106:BM1106&lt;0, BH1106:BM1106))</f>
        <v>-0.13111342351716962</v>
      </c>
      <c r="BQ1106" s="12">
        <f t="shared" si="401"/>
        <v>0</v>
      </c>
      <c r="BR1106" s="12">
        <f t="shared" si="402"/>
        <v>1</v>
      </c>
      <c r="BS1106" s="12">
        <f t="shared" si="403"/>
        <v>0</v>
      </c>
      <c r="BT1106" s="12"/>
      <c r="CA1106" s="108"/>
    </row>
    <row r="1107" spans="1:79" x14ac:dyDescent="0.35">
      <c r="A1107" s="18" t="s">
        <v>493</v>
      </c>
      <c r="B1107" s="3" t="s">
        <v>44</v>
      </c>
      <c r="C1107" s="12">
        <v>23077</v>
      </c>
      <c r="D1107" s="12" t="s">
        <v>326</v>
      </c>
      <c r="E1107" s="12">
        <v>223988</v>
      </c>
      <c r="F1107" s="12" t="s">
        <v>328</v>
      </c>
      <c r="G1107" s="12">
        <v>223993</v>
      </c>
      <c r="H1107" s="12">
        <v>1</v>
      </c>
      <c r="I1107" s="7" t="str">
        <f t="shared" si="393"/>
        <v>Matches old PSSE info</v>
      </c>
      <c r="L1107" s="12">
        <v>582</v>
      </c>
      <c r="M1107" s="12">
        <v>738</v>
      </c>
      <c r="N1107" s="12">
        <v>830</v>
      </c>
      <c r="O1107" s="12">
        <v>694</v>
      </c>
      <c r="P1107" s="12">
        <v>852</v>
      </c>
      <c r="Q1107" s="12">
        <v>961</v>
      </c>
      <c r="R1107" s="1"/>
      <c r="S1107" s="5">
        <v>559</v>
      </c>
      <c r="T1107" s="5">
        <v>680</v>
      </c>
      <c r="U1107" s="5">
        <v>749</v>
      </c>
      <c r="V1107" s="5">
        <v>643</v>
      </c>
      <c r="W1107" s="5">
        <v>714</v>
      </c>
      <c r="X1107" s="52">
        <v>749</v>
      </c>
      <c r="Y1107" s="56">
        <f t="shared" si="394"/>
        <v>-23</v>
      </c>
      <c r="Z1107" s="7">
        <f t="shared" si="395"/>
        <v>-58</v>
      </c>
      <c r="AA1107" s="7">
        <f t="shared" si="396"/>
        <v>-81</v>
      </c>
      <c r="AB1107" s="7">
        <f t="shared" si="397"/>
        <v>-51</v>
      </c>
      <c r="AC1107" s="7">
        <f t="shared" si="398"/>
        <v>-138</v>
      </c>
      <c r="AD1107" s="7">
        <f t="shared" si="399"/>
        <v>-212</v>
      </c>
      <c r="AM1107" s="12" t="str">
        <f t="shared" si="369"/>
        <v>increase or decrease</v>
      </c>
      <c r="AN1107" s="12" t="str">
        <f t="shared" si="370"/>
        <v>decrease</v>
      </c>
      <c r="AO1107" s="12" t="str">
        <f t="shared" si="371"/>
        <v>increase or decrease</v>
      </c>
      <c r="AP1107" s="12" t="str">
        <f t="shared" si="372"/>
        <v>decrease</v>
      </c>
      <c r="AQ1107" s="12" t="str">
        <f t="shared" si="373"/>
        <v>increase or decrease</v>
      </c>
      <c r="AR1107" s="12" t="str">
        <f t="shared" si="374"/>
        <v>decrease</v>
      </c>
      <c r="AS1107" s="12" t="str">
        <f t="shared" si="375"/>
        <v>increase or decrease</v>
      </c>
      <c r="AT1107" s="12" t="str">
        <f t="shared" si="376"/>
        <v>decrease</v>
      </c>
      <c r="AU1107" s="12" t="str">
        <f t="shared" si="377"/>
        <v>increase or decrease</v>
      </c>
      <c r="AV1107" s="12" t="str">
        <f t="shared" si="378"/>
        <v>decrease</v>
      </c>
      <c r="AW1107" s="12" t="str">
        <f t="shared" si="379"/>
        <v>increase or decrease</v>
      </c>
      <c r="AX1107" s="12" t="str">
        <f t="shared" si="380"/>
        <v>decrease</v>
      </c>
      <c r="AY1107" s="103"/>
      <c r="AZ1107" s="103" t="str">
        <f t="shared" si="381"/>
        <v xml:space="preserve"> </v>
      </c>
      <c r="BA1107" s="103" t="str">
        <f t="shared" si="382"/>
        <v xml:space="preserve"> </v>
      </c>
      <c r="BB1107" s="103" t="str">
        <f t="shared" si="383"/>
        <v>decrease</v>
      </c>
      <c r="BC1107" s="12" t="str">
        <f t="shared" si="384"/>
        <v xml:space="preserve"> </v>
      </c>
      <c r="BD1107" s="12" t="str">
        <f t="shared" si="385"/>
        <v>decrease</v>
      </c>
      <c r="BE1107" s="12" t="str">
        <f t="shared" si="386"/>
        <v xml:space="preserve"> </v>
      </c>
      <c r="BH1107" s="110">
        <f t="shared" si="387"/>
        <v>-3.951890034364261E-2</v>
      </c>
      <c r="BI1107" s="110">
        <f t="shared" si="388"/>
        <v>-7.8590785907859076E-2</v>
      </c>
      <c r="BJ1107" s="110">
        <f t="shared" si="389"/>
        <v>-9.7590361445783133E-2</v>
      </c>
      <c r="BK1107" s="110">
        <f t="shared" si="390"/>
        <v>-7.3487031700288183E-2</v>
      </c>
      <c r="BL1107" s="110">
        <f t="shared" si="391"/>
        <v>-0.1619718309859155</v>
      </c>
      <c r="BM1107" s="110">
        <f t="shared" si="392"/>
        <v>-0.2206035379812695</v>
      </c>
      <c r="BN1107" s="103"/>
      <c r="BO1107" s="130">
        <f t="shared" si="400"/>
        <v>-0.2206035379812695</v>
      </c>
      <c r="BP1107" s="130" cm="1">
        <f t="array" ref="BP1107">MIN(IF(BH1107:BM1107&lt;0, BH1107:BM1107))</f>
        <v>-0.2206035379812695</v>
      </c>
      <c r="BQ1107" s="12">
        <f t="shared" si="401"/>
        <v>1</v>
      </c>
      <c r="BR1107" s="12">
        <f t="shared" si="402"/>
        <v>0</v>
      </c>
      <c r="BS1107" s="12">
        <f t="shared" si="403"/>
        <v>0</v>
      </c>
      <c r="BT1107" s="12"/>
      <c r="CA1107" s="108"/>
    </row>
    <row r="1108" spans="1:79" x14ac:dyDescent="0.35">
      <c r="A1108" s="18" t="s">
        <v>493</v>
      </c>
      <c r="B1108" s="3" t="s">
        <v>44</v>
      </c>
      <c r="C1108" s="12">
        <v>23081</v>
      </c>
      <c r="D1108" s="12" t="s">
        <v>325</v>
      </c>
      <c r="E1108" s="12">
        <v>223990</v>
      </c>
      <c r="F1108" s="12" t="s">
        <v>329</v>
      </c>
      <c r="G1108" s="12">
        <v>223994</v>
      </c>
      <c r="H1108" s="12">
        <v>1</v>
      </c>
      <c r="I1108" s="7" t="str">
        <f t="shared" si="393"/>
        <v>Matches old PSSE info</v>
      </c>
      <c r="L1108" s="12">
        <v>582</v>
      </c>
      <c r="M1108" s="12">
        <v>738</v>
      </c>
      <c r="N1108" s="12">
        <v>830</v>
      </c>
      <c r="O1108" s="12">
        <v>694</v>
      </c>
      <c r="P1108" s="12">
        <v>854</v>
      </c>
      <c r="Q1108" s="12">
        <v>961</v>
      </c>
      <c r="R1108" s="1"/>
      <c r="S1108" s="5">
        <v>559</v>
      </c>
      <c r="T1108" s="5">
        <v>680</v>
      </c>
      <c r="U1108" s="5">
        <v>782</v>
      </c>
      <c r="V1108" s="5">
        <v>643</v>
      </c>
      <c r="W1108" s="5">
        <v>793</v>
      </c>
      <c r="X1108" s="52">
        <v>912</v>
      </c>
      <c r="Y1108" s="56">
        <f t="shared" si="394"/>
        <v>-23</v>
      </c>
      <c r="Z1108" s="7">
        <f t="shared" si="395"/>
        <v>-58</v>
      </c>
      <c r="AA1108" s="7">
        <f t="shared" si="396"/>
        <v>-48</v>
      </c>
      <c r="AB1108" s="7">
        <f t="shared" si="397"/>
        <v>-51</v>
      </c>
      <c r="AC1108" s="7">
        <f t="shared" si="398"/>
        <v>-61</v>
      </c>
      <c r="AD1108" s="7">
        <f t="shared" si="399"/>
        <v>-49</v>
      </c>
      <c r="AM1108" s="12" t="str">
        <f t="shared" si="369"/>
        <v>increase or decrease</v>
      </c>
      <c r="AN1108" s="12" t="str">
        <f t="shared" si="370"/>
        <v>decrease</v>
      </c>
      <c r="AO1108" s="12" t="str">
        <f t="shared" si="371"/>
        <v>increase or decrease</v>
      </c>
      <c r="AP1108" s="12" t="str">
        <f t="shared" si="372"/>
        <v>decrease</v>
      </c>
      <c r="AQ1108" s="12" t="str">
        <f t="shared" si="373"/>
        <v>increase or decrease</v>
      </c>
      <c r="AR1108" s="12" t="str">
        <f t="shared" si="374"/>
        <v>decrease</v>
      </c>
      <c r="AS1108" s="12" t="str">
        <f t="shared" si="375"/>
        <v>increase or decrease</v>
      </c>
      <c r="AT1108" s="12" t="str">
        <f t="shared" si="376"/>
        <v>decrease</v>
      </c>
      <c r="AU1108" s="12" t="str">
        <f t="shared" si="377"/>
        <v>increase or decrease</v>
      </c>
      <c r="AV1108" s="12" t="str">
        <f t="shared" si="378"/>
        <v>decrease</v>
      </c>
      <c r="AW1108" s="12" t="str">
        <f t="shared" si="379"/>
        <v>increase or decrease</v>
      </c>
      <c r="AX1108" s="12" t="str">
        <f t="shared" si="380"/>
        <v>decrease</v>
      </c>
      <c r="AY1108" s="103"/>
      <c r="AZ1108" s="103" t="str">
        <f t="shared" si="381"/>
        <v xml:space="preserve"> </v>
      </c>
      <c r="BA1108" s="103" t="str">
        <f t="shared" si="382"/>
        <v xml:space="preserve"> </v>
      </c>
      <c r="BB1108" s="103" t="str">
        <f t="shared" si="383"/>
        <v>decrease</v>
      </c>
      <c r="BC1108" s="12" t="str">
        <f t="shared" si="384"/>
        <v xml:space="preserve"> </v>
      </c>
      <c r="BD1108" s="12" t="str">
        <f t="shared" si="385"/>
        <v>decrease</v>
      </c>
      <c r="BE1108" s="12" t="str">
        <f t="shared" si="386"/>
        <v xml:space="preserve"> </v>
      </c>
      <c r="BH1108" s="110">
        <f t="shared" si="387"/>
        <v>-3.951890034364261E-2</v>
      </c>
      <c r="BI1108" s="110">
        <f t="shared" si="388"/>
        <v>-7.8590785907859076E-2</v>
      </c>
      <c r="BJ1108" s="110">
        <f t="shared" si="389"/>
        <v>-5.7831325301204821E-2</v>
      </c>
      <c r="BK1108" s="110">
        <f t="shared" si="390"/>
        <v>-7.3487031700288183E-2</v>
      </c>
      <c r="BL1108" s="110">
        <f t="shared" si="391"/>
        <v>-7.1428571428571425E-2</v>
      </c>
      <c r="BM1108" s="110">
        <f t="shared" si="392"/>
        <v>-5.0988553590010408E-2</v>
      </c>
      <c r="BN1108" s="103"/>
      <c r="BO1108" s="130">
        <f t="shared" si="400"/>
        <v>-7.8590785907859076E-2</v>
      </c>
      <c r="BP1108" s="130" cm="1">
        <f t="array" ref="BP1108">MIN(IF(BH1108:BM1108&lt;0, BH1108:BM1108))</f>
        <v>-7.8590785907859076E-2</v>
      </c>
      <c r="BQ1108" s="12">
        <f t="shared" si="401"/>
        <v>0</v>
      </c>
      <c r="BR1108" s="12">
        <f t="shared" si="402"/>
        <v>0</v>
      </c>
      <c r="BS1108" s="12">
        <f t="shared" si="403"/>
        <v>1</v>
      </c>
      <c r="BT1108" s="12"/>
      <c r="CA1108" s="108"/>
    </row>
    <row r="1109" spans="1:79" x14ac:dyDescent="0.35">
      <c r="B1109" s="3" t="s">
        <v>44</v>
      </c>
      <c r="C1109" s="12">
        <v>23082</v>
      </c>
      <c r="D1109" s="12" t="s">
        <v>74</v>
      </c>
      <c r="E1109" s="12">
        <v>223991</v>
      </c>
      <c r="F1109" s="12" t="s">
        <v>75</v>
      </c>
      <c r="G1109" s="12">
        <v>223994</v>
      </c>
      <c r="H1109" s="12">
        <v>1</v>
      </c>
      <c r="I1109" s="7" t="str">
        <f t="shared" si="393"/>
        <v>Matches old PSSE info</v>
      </c>
      <c r="L1109" s="12">
        <v>582</v>
      </c>
      <c r="M1109" s="12">
        <v>738</v>
      </c>
      <c r="N1109" s="12">
        <v>830</v>
      </c>
      <c r="O1109" s="12">
        <v>694</v>
      </c>
      <c r="P1109" s="12">
        <v>854</v>
      </c>
      <c r="Q1109" s="12">
        <v>961</v>
      </c>
      <c r="R1109" s="1"/>
      <c r="S1109" s="5">
        <v>559</v>
      </c>
      <c r="T1109" s="5">
        <v>680</v>
      </c>
      <c r="U1109" s="5">
        <v>782</v>
      </c>
      <c r="V1109" s="5">
        <v>643</v>
      </c>
      <c r="W1109" s="5">
        <v>793</v>
      </c>
      <c r="X1109" s="52">
        <v>912</v>
      </c>
      <c r="Y1109" s="56">
        <f t="shared" si="394"/>
        <v>-23</v>
      </c>
      <c r="Z1109" s="7">
        <f t="shared" si="395"/>
        <v>-58</v>
      </c>
      <c r="AA1109" s="7">
        <f t="shared" si="396"/>
        <v>-48</v>
      </c>
      <c r="AB1109" s="7">
        <f t="shared" si="397"/>
        <v>-51</v>
      </c>
      <c r="AC1109" s="7">
        <f t="shared" si="398"/>
        <v>-61</v>
      </c>
      <c r="AD1109" s="7">
        <f t="shared" si="399"/>
        <v>-49</v>
      </c>
      <c r="AM1109" s="12" t="str">
        <f t="shared" si="369"/>
        <v>increase or decrease</v>
      </c>
      <c r="AN1109" s="12" t="str">
        <f t="shared" si="370"/>
        <v>decrease</v>
      </c>
      <c r="AO1109" s="12" t="str">
        <f t="shared" si="371"/>
        <v>increase or decrease</v>
      </c>
      <c r="AP1109" s="12" t="str">
        <f t="shared" si="372"/>
        <v>decrease</v>
      </c>
      <c r="AQ1109" s="12" t="str">
        <f t="shared" si="373"/>
        <v>increase or decrease</v>
      </c>
      <c r="AR1109" s="12" t="str">
        <f t="shared" si="374"/>
        <v>decrease</v>
      </c>
      <c r="AS1109" s="12" t="str">
        <f t="shared" si="375"/>
        <v>increase or decrease</v>
      </c>
      <c r="AT1109" s="12" t="str">
        <f t="shared" si="376"/>
        <v>decrease</v>
      </c>
      <c r="AU1109" s="12" t="str">
        <f t="shared" si="377"/>
        <v>increase or decrease</v>
      </c>
      <c r="AV1109" s="12" t="str">
        <f t="shared" si="378"/>
        <v>decrease</v>
      </c>
      <c r="AW1109" s="12" t="str">
        <f t="shared" si="379"/>
        <v>increase or decrease</v>
      </c>
      <c r="AX1109" s="12" t="str">
        <f t="shared" si="380"/>
        <v>decrease</v>
      </c>
      <c r="AY1109" s="103"/>
      <c r="AZ1109" s="103" t="str">
        <f t="shared" si="381"/>
        <v xml:space="preserve"> </v>
      </c>
      <c r="BA1109" s="103" t="str">
        <f t="shared" si="382"/>
        <v xml:space="preserve"> </v>
      </c>
      <c r="BB1109" s="103" t="str">
        <f t="shared" si="383"/>
        <v>decrease</v>
      </c>
      <c r="BC1109" s="12" t="str">
        <f t="shared" si="384"/>
        <v xml:space="preserve"> </v>
      </c>
      <c r="BD1109" s="12" t="str">
        <f t="shared" si="385"/>
        <v>decrease</v>
      </c>
      <c r="BE1109" s="12" t="str">
        <f t="shared" si="386"/>
        <v xml:space="preserve"> </v>
      </c>
      <c r="BH1109" s="110">
        <f t="shared" si="387"/>
        <v>-3.951890034364261E-2</v>
      </c>
      <c r="BI1109" s="110">
        <f t="shared" si="388"/>
        <v>-7.8590785907859076E-2</v>
      </c>
      <c r="BJ1109" s="110">
        <f t="shared" si="389"/>
        <v>-5.7831325301204821E-2</v>
      </c>
      <c r="BK1109" s="110">
        <f t="shared" si="390"/>
        <v>-7.3487031700288183E-2</v>
      </c>
      <c r="BL1109" s="110">
        <f t="shared" si="391"/>
        <v>-7.1428571428571425E-2</v>
      </c>
      <c r="BM1109" s="110">
        <f t="shared" si="392"/>
        <v>-5.0988553590010408E-2</v>
      </c>
      <c r="BN1109" s="103"/>
      <c r="BO1109" s="130">
        <f t="shared" si="400"/>
        <v>-7.8590785907859076E-2</v>
      </c>
      <c r="BP1109" s="130" cm="1">
        <f t="array" ref="BP1109">MIN(IF(BH1109:BM1109&lt;0, BH1109:BM1109))</f>
        <v>-7.8590785907859076E-2</v>
      </c>
      <c r="BQ1109" s="12">
        <f t="shared" si="401"/>
        <v>0</v>
      </c>
      <c r="BR1109" s="12">
        <f t="shared" si="402"/>
        <v>0</v>
      </c>
      <c r="BS1109" s="12">
        <f t="shared" si="403"/>
        <v>1</v>
      </c>
      <c r="BT1109" s="12"/>
      <c r="CA1109" s="108"/>
    </row>
    <row r="1110" spans="1:79" x14ac:dyDescent="0.35">
      <c r="A1110" s="18" t="s">
        <v>487</v>
      </c>
      <c r="B1110" s="3" t="s">
        <v>44</v>
      </c>
      <c r="C1110" s="12">
        <v>23083</v>
      </c>
      <c r="D1110" s="12" t="s">
        <v>329</v>
      </c>
      <c r="E1110" s="12">
        <v>223994</v>
      </c>
      <c r="F1110" s="12" t="s">
        <v>286</v>
      </c>
      <c r="G1110" s="12">
        <v>224098</v>
      </c>
      <c r="H1110" s="12">
        <v>1</v>
      </c>
      <c r="I1110" s="104" t="str">
        <f t="shared" si="393"/>
        <v>New Update</v>
      </c>
      <c r="L1110" s="12">
        <v>582</v>
      </c>
      <c r="M1110" s="12">
        <v>738</v>
      </c>
      <c r="N1110" s="12">
        <v>830</v>
      </c>
      <c r="O1110" s="12">
        <v>694</v>
      </c>
      <c r="P1110" s="12">
        <v>854</v>
      </c>
      <c r="Q1110" s="12">
        <v>961</v>
      </c>
      <c r="R1110" s="1"/>
      <c r="S1110" s="12">
        <v>582</v>
      </c>
      <c r="T1110" s="12">
        <v>738</v>
      </c>
      <c r="U1110" s="12">
        <v>830</v>
      </c>
      <c r="V1110" s="12">
        <v>694</v>
      </c>
      <c r="W1110" s="12">
        <v>854</v>
      </c>
      <c r="X1110" s="48">
        <v>961</v>
      </c>
      <c r="Y1110" s="56">
        <f t="shared" si="394"/>
        <v>0</v>
      </c>
      <c r="Z1110" s="7">
        <f t="shared" si="395"/>
        <v>0</v>
      </c>
      <c r="AA1110" s="7">
        <f t="shared" si="396"/>
        <v>0</v>
      </c>
      <c r="AB1110" s="7">
        <f t="shared" si="397"/>
        <v>0</v>
      </c>
      <c r="AC1110" s="7">
        <f t="shared" si="398"/>
        <v>0</v>
      </c>
      <c r="AD1110" s="7">
        <f t="shared" si="399"/>
        <v>0</v>
      </c>
      <c r="AM1110" s="12" t="str">
        <f t="shared" si="369"/>
        <v>no change</v>
      </c>
      <c r="AN1110" s="12" t="str">
        <f t="shared" si="370"/>
        <v>blank</v>
      </c>
      <c r="AO1110" s="12" t="str">
        <f t="shared" si="371"/>
        <v>no change</v>
      </c>
      <c r="AP1110" s="12" t="str">
        <f t="shared" si="372"/>
        <v>blank</v>
      </c>
      <c r="AQ1110" s="12" t="str">
        <f t="shared" si="373"/>
        <v>no change</v>
      </c>
      <c r="AR1110" s="12" t="str">
        <f t="shared" si="374"/>
        <v>blank</v>
      </c>
      <c r="AS1110" s="12" t="str">
        <f t="shared" si="375"/>
        <v>no change</v>
      </c>
      <c r="AT1110" s="12" t="str">
        <f t="shared" si="376"/>
        <v>blank</v>
      </c>
      <c r="AU1110" s="12" t="str">
        <f t="shared" si="377"/>
        <v>no change</v>
      </c>
      <c r="AV1110" s="12" t="str">
        <f t="shared" si="378"/>
        <v>blank</v>
      </c>
      <c r="AW1110" s="12" t="str">
        <f t="shared" si="379"/>
        <v>no change</v>
      </c>
      <c r="AX1110" s="12" t="str">
        <f t="shared" si="380"/>
        <v>blank</v>
      </c>
      <c r="AY1110" s="103"/>
      <c r="AZ1110" s="103" t="str">
        <f t="shared" si="381"/>
        <v>no change</v>
      </c>
      <c r="BA1110" s="103" t="str">
        <f t="shared" si="382"/>
        <v xml:space="preserve"> </v>
      </c>
      <c r="BB1110" s="103" t="str">
        <f t="shared" si="383"/>
        <v xml:space="preserve"> </v>
      </c>
      <c r="BC1110" s="12" t="str">
        <f t="shared" si="384"/>
        <v xml:space="preserve"> </v>
      </c>
      <c r="BD1110" s="12" t="str">
        <f t="shared" si="385"/>
        <v xml:space="preserve"> </v>
      </c>
      <c r="BE1110" s="12" t="str">
        <f t="shared" si="386"/>
        <v xml:space="preserve"> </v>
      </c>
      <c r="BH1110" s="110">
        <f t="shared" si="387"/>
        <v>0</v>
      </c>
      <c r="BI1110" s="110">
        <f t="shared" si="388"/>
        <v>0</v>
      </c>
      <c r="BJ1110" s="110">
        <f t="shared" si="389"/>
        <v>0</v>
      </c>
      <c r="BK1110" s="110">
        <f t="shared" si="390"/>
        <v>0</v>
      </c>
      <c r="BL1110" s="110">
        <f t="shared" si="391"/>
        <v>0</v>
      </c>
      <c r="BM1110" s="110">
        <f t="shared" si="392"/>
        <v>0</v>
      </c>
      <c r="BN1110" s="103"/>
      <c r="BO1110" s="130">
        <f t="shared" si="400"/>
        <v>0</v>
      </c>
      <c r="BP1110" s="130" cm="1">
        <f t="array" ref="BP1110">MIN(IF(BH1110:BM1110&lt;0, BH1110:BM1110))</f>
        <v>0</v>
      </c>
      <c r="BQ1110" s="12">
        <f t="shared" si="401"/>
        <v>0</v>
      </c>
      <c r="BR1110" s="12">
        <f t="shared" si="402"/>
        <v>0</v>
      </c>
      <c r="BS1110" s="12">
        <f t="shared" si="403"/>
        <v>0</v>
      </c>
      <c r="BT1110" s="12"/>
      <c r="CA1110" s="108"/>
    </row>
    <row r="1111" spans="1:79" x14ac:dyDescent="0.35">
      <c r="A1111" s="18" t="s">
        <v>493</v>
      </c>
      <c r="B1111" s="3" t="s">
        <v>44</v>
      </c>
      <c r="C1111" s="12">
        <v>23084</v>
      </c>
      <c r="D1111" s="12" t="s">
        <v>328</v>
      </c>
      <c r="E1111" s="12">
        <v>223992</v>
      </c>
      <c r="F1111" s="12" t="s">
        <v>330</v>
      </c>
      <c r="G1111" s="12">
        <v>226708</v>
      </c>
      <c r="H1111" s="12">
        <v>1</v>
      </c>
      <c r="I1111" s="7" t="str">
        <f t="shared" si="393"/>
        <v>Matches old PSSE info</v>
      </c>
      <c r="L1111" s="12">
        <v>582</v>
      </c>
      <c r="M1111" s="12">
        <v>738</v>
      </c>
      <c r="N1111" s="12">
        <v>830</v>
      </c>
      <c r="O1111" s="12">
        <v>694</v>
      </c>
      <c r="P1111" s="12">
        <v>852</v>
      </c>
      <c r="Q1111" s="12">
        <v>961</v>
      </c>
      <c r="R1111" s="1"/>
      <c r="S1111" s="5">
        <v>559</v>
      </c>
      <c r="T1111" s="5">
        <v>680</v>
      </c>
      <c r="U1111" s="5">
        <v>782</v>
      </c>
      <c r="V1111" s="5">
        <v>643</v>
      </c>
      <c r="W1111" s="5">
        <v>793</v>
      </c>
      <c r="X1111" s="52">
        <v>912</v>
      </c>
      <c r="Y1111" s="56">
        <f t="shared" si="394"/>
        <v>-23</v>
      </c>
      <c r="Z1111" s="7">
        <f t="shared" si="395"/>
        <v>-58</v>
      </c>
      <c r="AA1111" s="7">
        <f t="shared" si="396"/>
        <v>-48</v>
      </c>
      <c r="AB1111" s="7">
        <f t="shared" si="397"/>
        <v>-51</v>
      </c>
      <c r="AC1111" s="7">
        <f t="shared" si="398"/>
        <v>-59</v>
      </c>
      <c r="AD1111" s="7">
        <f t="shared" si="399"/>
        <v>-49</v>
      </c>
      <c r="AM1111" s="12" t="str">
        <f t="shared" si="369"/>
        <v>increase or decrease</v>
      </c>
      <c r="AN1111" s="12" t="str">
        <f t="shared" si="370"/>
        <v>decrease</v>
      </c>
      <c r="AO1111" s="12" t="str">
        <f t="shared" si="371"/>
        <v>increase or decrease</v>
      </c>
      <c r="AP1111" s="12" t="str">
        <f t="shared" si="372"/>
        <v>decrease</v>
      </c>
      <c r="AQ1111" s="12" t="str">
        <f t="shared" si="373"/>
        <v>increase or decrease</v>
      </c>
      <c r="AR1111" s="12" t="str">
        <f t="shared" si="374"/>
        <v>decrease</v>
      </c>
      <c r="AS1111" s="12" t="str">
        <f t="shared" si="375"/>
        <v>increase or decrease</v>
      </c>
      <c r="AT1111" s="12" t="str">
        <f t="shared" si="376"/>
        <v>decrease</v>
      </c>
      <c r="AU1111" s="12" t="str">
        <f t="shared" si="377"/>
        <v>increase or decrease</v>
      </c>
      <c r="AV1111" s="12" t="str">
        <f t="shared" si="378"/>
        <v>decrease</v>
      </c>
      <c r="AW1111" s="12" t="str">
        <f t="shared" si="379"/>
        <v>increase or decrease</v>
      </c>
      <c r="AX1111" s="12" t="str">
        <f t="shared" si="380"/>
        <v>decrease</v>
      </c>
      <c r="AY1111" s="103"/>
      <c r="AZ1111" s="103" t="str">
        <f t="shared" si="381"/>
        <v xml:space="preserve"> </v>
      </c>
      <c r="BA1111" s="103" t="str">
        <f t="shared" si="382"/>
        <v xml:space="preserve"> </v>
      </c>
      <c r="BB1111" s="103" t="str">
        <f t="shared" si="383"/>
        <v>decrease</v>
      </c>
      <c r="BC1111" s="12" t="str">
        <f t="shared" si="384"/>
        <v xml:space="preserve"> </v>
      </c>
      <c r="BD1111" s="12" t="str">
        <f t="shared" si="385"/>
        <v>decrease</v>
      </c>
      <c r="BE1111" s="12" t="str">
        <f t="shared" si="386"/>
        <v xml:space="preserve"> </v>
      </c>
      <c r="BH1111" s="110">
        <f t="shared" si="387"/>
        <v>-3.951890034364261E-2</v>
      </c>
      <c r="BI1111" s="110">
        <f t="shared" si="388"/>
        <v>-7.8590785907859076E-2</v>
      </c>
      <c r="BJ1111" s="110">
        <f t="shared" si="389"/>
        <v>-5.7831325301204821E-2</v>
      </c>
      <c r="BK1111" s="110">
        <f t="shared" si="390"/>
        <v>-7.3487031700288183E-2</v>
      </c>
      <c r="BL1111" s="110">
        <f t="shared" si="391"/>
        <v>-6.9248826291079812E-2</v>
      </c>
      <c r="BM1111" s="110">
        <f t="shared" si="392"/>
        <v>-5.0988553590010408E-2</v>
      </c>
      <c r="BN1111" s="103"/>
      <c r="BO1111" s="130">
        <f t="shared" si="400"/>
        <v>-7.8590785907859076E-2</v>
      </c>
      <c r="BP1111" s="130" cm="1">
        <f t="array" ref="BP1111">MIN(IF(BH1111:BM1111&lt;0, BH1111:BM1111))</f>
        <v>-7.8590785907859076E-2</v>
      </c>
      <c r="BQ1111" s="12">
        <f t="shared" si="401"/>
        <v>0</v>
      </c>
      <c r="BR1111" s="12">
        <f t="shared" si="402"/>
        <v>0</v>
      </c>
      <c r="BS1111" s="12">
        <f t="shared" si="403"/>
        <v>1</v>
      </c>
      <c r="BT1111" s="12"/>
      <c r="CA1111" s="108"/>
    </row>
    <row r="1112" spans="1:79" x14ac:dyDescent="0.35">
      <c r="A1112" s="18" t="s">
        <v>488</v>
      </c>
      <c r="B1112" s="3" t="s">
        <v>44</v>
      </c>
      <c r="C1112" s="12">
        <v>23085</v>
      </c>
      <c r="D1112" s="12" t="s">
        <v>326</v>
      </c>
      <c r="E1112" s="12">
        <v>223988</v>
      </c>
      <c r="F1112" s="12" t="s">
        <v>325</v>
      </c>
      <c r="G1112" s="12">
        <v>223991</v>
      </c>
      <c r="H1112" s="12">
        <v>1</v>
      </c>
      <c r="I1112" s="104" t="str">
        <f t="shared" si="393"/>
        <v>Does not match old PSSE info</v>
      </c>
      <c r="L1112" s="12">
        <v>582</v>
      </c>
      <c r="M1112" s="12">
        <v>738</v>
      </c>
      <c r="N1112" s="12">
        <v>830</v>
      </c>
      <c r="O1112" s="12">
        <v>694</v>
      </c>
      <c r="P1112" s="12">
        <v>854</v>
      </c>
      <c r="Q1112" s="12">
        <v>961</v>
      </c>
      <c r="R1112" s="1"/>
      <c r="S1112" s="5">
        <v>559</v>
      </c>
      <c r="T1112" s="5">
        <v>680</v>
      </c>
      <c r="U1112" s="5">
        <v>782</v>
      </c>
      <c r="V1112" s="5">
        <v>643</v>
      </c>
      <c r="W1112" s="5">
        <v>793</v>
      </c>
      <c r="X1112" s="52">
        <v>835</v>
      </c>
      <c r="Y1112" s="56">
        <f t="shared" si="394"/>
        <v>-23</v>
      </c>
      <c r="Z1112" s="7">
        <f t="shared" si="395"/>
        <v>-58</v>
      </c>
      <c r="AA1112" s="7">
        <f t="shared" si="396"/>
        <v>-48</v>
      </c>
      <c r="AB1112" s="7">
        <f t="shared" si="397"/>
        <v>-51</v>
      </c>
      <c r="AC1112" s="7">
        <f t="shared" si="398"/>
        <v>-61</v>
      </c>
      <c r="AD1112" s="7">
        <f t="shared" si="399"/>
        <v>-126</v>
      </c>
      <c r="AM1112" s="12" t="str">
        <f t="shared" si="369"/>
        <v>increase or decrease</v>
      </c>
      <c r="AN1112" s="12" t="str">
        <f t="shared" si="370"/>
        <v>decrease</v>
      </c>
      <c r="AO1112" s="12" t="str">
        <f t="shared" si="371"/>
        <v>increase or decrease</v>
      </c>
      <c r="AP1112" s="12" t="str">
        <f t="shared" si="372"/>
        <v>decrease</v>
      </c>
      <c r="AQ1112" s="12" t="str">
        <f t="shared" si="373"/>
        <v>increase or decrease</v>
      </c>
      <c r="AR1112" s="12" t="str">
        <f t="shared" si="374"/>
        <v>decrease</v>
      </c>
      <c r="AS1112" s="12" t="str">
        <f t="shared" si="375"/>
        <v>increase or decrease</v>
      </c>
      <c r="AT1112" s="12" t="str">
        <f t="shared" si="376"/>
        <v>decrease</v>
      </c>
      <c r="AU1112" s="12" t="str">
        <f t="shared" si="377"/>
        <v>increase or decrease</v>
      </c>
      <c r="AV1112" s="12" t="str">
        <f t="shared" si="378"/>
        <v>decrease</v>
      </c>
      <c r="AW1112" s="12" t="str">
        <f t="shared" si="379"/>
        <v>increase or decrease</v>
      </c>
      <c r="AX1112" s="12" t="str">
        <f t="shared" si="380"/>
        <v>decrease</v>
      </c>
      <c r="AY1112" s="103"/>
      <c r="AZ1112" s="103" t="str">
        <f t="shared" si="381"/>
        <v xml:space="preserve"> </v>
      </c>
      <c r="BA1112" s="103" t="str">
        <f t="shared" si="382"/>
        <v xml:space="preserve"> </v>
      </c>
      <c r="BB1112" s="103" t="str">
        <f t="shared" si="383"/>
        <v>decrease</v>
      </c>
      <c r="BC1112" s="12" t="str">
        <f t="shared" si="384"/>
        <v xml:space="preserve"> </v>
      </c>
      <c r="BD1112" s="12" t="str">
        <f t="shared" si="385"/>
        <v>decrease</v>
      </c>
      <c r="BE1112" s="12" t="str">
        <f t="shared" si="386"/>
        <v xml:space="preserve"> </v>
      </c>
      <c r="BH1112" s="110">
        <f t="shared" si="387"/>
        <v>-3.951890034364261E-2</v>
      </c>
      <c r="BI1112" s="110">
        <f t="shared" si="388"/>
        <v>-7.8590785907859076E-2</v>
      </c>
      <c r="BJ1112" s="110">
        <f t="shared" si="389"/>
        <v>-5.7831325301204821E-2</v>
      </c>
      <c r="BK1112" s="110">
        <f t="shared" si="390"/>
        <v>-7.3487031700288183E-2</v>
      </c>
      <c r="BL1112" s="110">
        <f t="shared" si="391"/>
        <v>-7.1428571428571425E-2</v>
      </c>
      <c r="BM1112" s="110">
        <f t="shared" si="392"/>
        <v>-0.13111342351716962</v>
      </c>
      <c r="BN1112" s="103"/>
      <c r="BO1112" s="130">
        <f t="shared" si="400"/>
        <v>-0.13111342351716962</v>
      </c>
      <c r="BP1112" s="130" cm="1">
        <f t="array" ref="BP1112">MIN(IF(BH1112:BM1112&lt;0, BH1112:BM1112))</f>
        <v>-0.13111342351716962</v>
      </c>
      <c r="BQ1112" s="12">
        <f t="shared" si="401"/>
        <v>0</v>
      </c>
      <c r="BR1112" s="12">
        <f t="shared" si="402"/>
        <v>1</v>
      </c>
      <c r="BS1112" s="12">
        <f t="shared" si="403"/>
        <v>0</v>
      </c>
      <c r="BT1112" s="12"/>
      <c r="CA1112" s="108"/>
    </row>
    <row r="1113" spans="1:79" x14ac:dyDescent="0.35">
      <c r="A1113" s="18" t="s">
        <v>493</v>
      </c>
      <c r="B1113" s="3" t="s">
        <v>44</v>
      </c>
      <c r="C1113" s="12">
        <v>23086</v>
      </c>
      <c r="D1113" s="12" t="s">
        <v>326</v>
      </c>
      <c r="E1113" s="12">
        <v>223988</v>
      </c>
      <c r="F1113" s="12" t="s">
        <v>330</v>
      </c>
      <c r="G1113" s="12">
        <v>226707</v>
      </c>
      <c r="H1113" s="12">
        <v>1</v>
      </c>
      <c r="I1113" s="7" t="str">
        <f t="shared" si="393"/>
        <v>Matches old PSSE info</v>
      </c>
      <c r="L1113" s="12">
        <v>582</v>
      </c>
      <c r="M1113" s="12">
        <v>738</v>
      </c>
      <c r="N1113" s="12">
        <v>830</v>
      </c>
      <c r="O1113" s="12">
        <v>694</v>
      </c>
      <c r="P1113" s="12">
        <v>854</v>
      </c>
      <c r="Q1113" s="12">
        <v>961</v>
      </c>
      <c r="R1113" s="1"/>
      <c r="S1113" s="5">
        <v>559</v>
      </c>
      <c r="T1113" s="5">
        <v>680</v>
      </c>
      <c r="U1113" s="5">
        <v>782</v>
      </c>
      <c r="V1113" s="5">
        <v>643</v>
      </c>
      <c r="W1113" s="5">
        <v>793</v>
      </c>
      <c r="X1113" s="52">
        <v>835</v>
      </c>
      <c r="Y1113" s="56">
        <f t="shared" si="394"/>
        <v>-23</v>
      </c>
      <c r="Z1113" s="7">
        <f t="shared" si="395"/>
        <v>-58</v>
      </c>
      <c r="AA1113" s="7">
        <f t="shared" si="396"/>
        <v>-48</v>
      </c>
      <c r="AB1113" s="7">
        <f t="shared" si="397"/>
        <v>-51</v>
      </c>
      <c r="AC1113" s="7">
        <f t="shared" si="398"/>
        <v>-61</v>
      </c>
      <c r="AD1113" s="7">
        <f t="shared" si="399"/>
        <v>-126</v>
      </c>
      <c r="AM1113" s="12" t="str">
        <f t="shared" si="369"/>
        <v>increase or decrease</v>
      </c>
      <c r="AN1113" s="12" t="str">
        <f t="shared" si="370"/>
        <v>decrease</v>
      </c>
      <c r="AO1113" s="12" t="str">
        <f t="shared" si="371"/>
        <v>increase or decrease</v>
      </c>
      <c r="AP1113" s="12" t="str">
        <f t="shared" si="372"/>
        <v>decrease</v>
      </c>
      <c r="AQ1113" s="12" t="str">
        <f t="shared" si="373"/>
        <v>increase or decrease</v>
      </c>
      <c r="AR1113" s="12" t="str">
        <f t="shared" si="374"/>
        <v>decrease</v>
      </c>
      <c r="AS1113" s="12" t="str">
        <f t="shared" si="375"/>
        <v>increase or decrease</v>
      </c>
      <c r="AT1113" s="12" t="str">
        <f t="shared" si="376"/>
        <v>decrease</v>
      </c>
      <c r="AU1113" s="12" t="str">
        <f t="shared" si="377"/>
        <v>increase or decrease</v>
      </c>
      <c r="AV1113" s="12" t="str">
        <f t="shared" si="378"/>
        <v>decrease</v>
      </c>
      <c r="AW1113" s="12" t="str">
        <f t="shared" si="379"/>
        <v>increase or decrease</v>
      </c>
      <c r="AX1113" s="12" t="str">
        <f t="shared" si="380"/>
        <v>decrease</v>
      </c>
      <c r="AY1113" s="103"/>
      <c r="AZ1113" s="103" t="str">
        <f t="shared" si="381"/>
        <v xml:space="preserve"> </v>
      </c>
      <c r="BA1113" s="103" t="str">
        <f t="shared" si="382"/>
        <v xml:space="preserve"> </v>
      </c>
      <c r="BB1113" s="103" t="str">
        <f t="shared" si="383"/>
        <v>decrease</v>
      </c>
      <c r="BC1113" s="12" t="str">
        <f t="shared" si="384"/>
        <v xml:space="preserve"> </v>
      </c>
      <c r="BD1113" s="12" t="str">
        <f t="shared" si="385"/>
        <v>decrease</v>
      </c>
      <c r="BE1113" s="12" t="str">
        <f t="shared" si="386"/>
        <v xml:space="preserve"> </v>
      </c>
      <c r="BH1113" s="110">
        <f t="shared" si="387"/>
        <v>-3.951890034364261E-2</v>
      </c>
      <c r="BI1113" s="110">
        <f t="shared" si="388"/>
        <v>-7.8590785907859076E-2</v>
      </c>
      <c r="BJ1113" s="110">
        <f t="shared" si="389"/>
        <v>-5.7831325301204821E-2</v>
      </c>
      <c r="BK1113" s="110">
        <f t="shared" si="390"/>
        <v>-7.3487031700288183E-2</v>
      </c>
      <c r="BL1113" s="110">
        <f t="shared" si="391"/>
        <v>-7.1428571428571425E-2</v>
      </c>
      <c r="BM1113" s="110">
        <f t="shared" si="392"/>
        <v>-0.13111342351716962</v>
      </c>
      <c r="BN1113" s="103"/>
      <c r="BO1113" s="130">
        <f t="shared" si="400"/>
        <v>-0.13111342351716962</v>
      </c>
      <c r="BP1113" s="130" cm="1">
        <f t="array" ref="BP1113">MIN(IF(BH1113:BM1113&lt;0, BH1113:BM1113))</f>
        <v>-0.13111342351716962</v>
      </c>
      <c r="BQ1113" s="12">
        <f t="shared" si="401"/>
        <v>0</v>
      </c>
      <c r="BR1113" s="12">
        <f t="shared" si="402"/>
        <v>1</v>
      </c>
      <c r="BS1113" s="12">
        <f t="shared" si="403"/>
        <v>0</v>
      </c>
      <c r="BT1113" s="12"/>
      <c r="CA1113" s="108"/>
    </row>
    <row r="1114" spans="1:79" x14ac:dyDescent="0.35">
      <c r="A1114" s="18" t="s">
        <v>489</v>
      </c>
      <c r="B1114" s="3" t="s">
        <v>44</v>
      </c>
      <c r="C1114" s="12">
        <v>23087</v>
      </c>
      <c r="D1114" s="12" t="s">
        <v>320</v>
      </c>
      <c r="E1114" s="12">
        <v>223993</v>
      </c>
      <c r="F1114" s="12" t="s">
        <v>328</v>
      </c>
      <c r="G1114" s="12">
        <v>224124</v>
      </c>
      <c r="H1114" s="12">
        <v>1</v>
      </c>
      <c r="I1114" s="7" t="str">
        <f t="shared" si="393"/>
        <v>Matches old PSSE info</v>
      </c>
      <c r="L1114" s="12">
        <v>582</v>
      </c>
      <c r="M1114" s="12">
        <v>738</v>
      </c>
      <c r="N1114" s="12">
        <v>830</v>
      </c>
      <c r="O1114" s="12">
        <v>694</v>
      </c>
      <c r="P1114" s="12">
        <v>852</v>
      </c>
      <c r="Q1114" s="12">
        <v>961</v>
      </c>
      <c r="R1114" s="1"/>
      <c r="S1114" s="5">
        <v>559</v>
      </c>
      <c r="T1114" s="5">
        <v>680</v>
      </c>
      <c r="U1114" s="5">
        <v>744</v>
      </c>
      <c r="V1114" s="5">
        <v>643</v>
      </c>
      <c r="W1114" s="5">
        <v>709</v>
      </c>
      <c r="X1114" s="52">
        <v>744</v>
      </c>
      <c r="Y1114" s="56">
        <f t="shared" si="394"/>
        <v>-23</v>
      </c>
      <c r="Z1114" s="7">
        <f t="shared" si="395"/>
        <v>-58</v>
      </c>
      <c r="AA1114" s="7">
        <f t="shared" si="396"/>
        <v>-86</v>
      </c>
      <c r="AB1114" s="7">
        <f t="shared" si="397"/>
        <v>-51</v>
      </c>
      <c r="AC1114" s="7">
        <f t="shared" si="398"/>
        <v>-143</v>
      </c>
      <c r="AD1114" s="7">
        <f t="shared" si="399"/>
        <v>-217</v>
      </c>
      <c r="AM1114" s="12" t="str">
        <f t="shared" si="369"/>
        <v>increase or decrease</v>
      </c>
      <c r="AN1114" s="12" t="str">
        <f t="shared" si="370"/>
        <v>decrease</v>
      </c>
      <c r="AO1114" s="12" t="str">
        <f t="shared" si="371"/>
        <v>increase or decrease</v>
      </c>
      <c r="AP1114" s="12" t="str">
        <f t="shared" si="372"/>
        <v>decrease</v>
      </c>
      <c r="AQ1114" s="12" t="str">
        <f t="shared" si="373"/>
        <v>increase or decrease</v>
      </c>
      <c r="AR1114" s="12" t="str">
        <f t="shared" si="374"/>
        <v>decrease</v>
      </c>
      <c r="AS1114" s="12" t="str">
        <f t="shared" si="375"/>
        <v>increase or decrease</v>
      </c>
      <c r="AT1114" s="12" t="str">
        <f t="shared" si="376"/>
        <v>decrease</v>
      </c>
      <c r="AU1114" s="12" t="str">
        <f t="shared" si="377"/>
        <v>increase or decrease</v>
      </c>
      <c r="AV1114" s="12" t="str">
        <f t="shared" si="378"/>
        <v>decrease</v>
      </c>
      <c r="AW1114" s="12" t="str">
        <f t="shared" si="379"/>
        <v>increase or decrease</v>
      </c>
      <c r="AX1114" s="12" t="str">
        <f t="shared" si="380"/>
        <v>decrease</v>
      </c>
      <c r="AY1114" s="103"/>
      <c r="AZ1114" s="103" t="str">
        <f t="shared" si="381"/>
        <v xml:space="preserve"> </v>
      </c>
      <c r="BA1114" s="103" t="str">
        <f t="shared" si="382"/>
        <v xml:space="preserve"> </v>
      </c>
      <c r="BB1114" s="103" t="str">
        <f t="shared" si="383"/>
        <v>decrease</v>
      </c>
      <c r="BC1114" s="12" t="str">
        <f t="shared" si="384"/>
        <v xml:space="preserve"> </v>
      </c>
      <c r="BD1114" s="12" t="str">
        <f t="shared" si="385"/>
        <v>decrease</v>
      </c>
      <c r="BE1114" s="12" t="str">
        <f t="shared" si="386"/>
        <v xml:space="preserve"> </v>
      </c>
      <c r="BH1114" s="110">
        <f t="shared" si="387"/>
        <v>-3.951890034364261E-2</v>
      </c>
      <c r="BI1114" s="110">
        <f t="shared" si="388"/>
        <v>-7.8590785907859076E-2</v>
      </c>
      <c r="BJ1114" s="110">
        <f t="shared" si="389"/>
        <v>-0.10361445783132531</v>
      </c>
      <c r="BK1114" s="110">
        <f t="shared" si="390"/>
        <v>-7.3487031700288183E-2</v>
      </c>
      <c r="BL1114" s="110">
        <f t="shared" si="391"/>
        <v>-0.16784037558685447</v>
      </c>
      <c r="BM1114" s="110">
        <f t="shared" si="392"/>
        <v>-0.22580645161290322</v>
      </c>
      <c r="BN1114" s="103"/>
      <c r="BO1114" s="130">
        <f t="shared" si="400"/>
        <v>-0.22580645161290322</v>
      </c>
      <c r="BP1114" s="130" cm="1">
        <f t="array" ref="BP1114">MIN(IF(BH1114:BM1114&lt;0, BH1114:BM1114))</f>
        <v>-0.22580645161290322</v>
      </c>
      <c r="BQ1114" s="12">
        <f t="shared" si="401"/>
        <v>1</v>
      </c>
      <c r="BR1114" s="12">
        <f t="shared" si="402"/>
        <v>0</v>
      </c>
      <c r="BS1114" s="12">
        <f t="shared" si="403"/>
        <v>0</v>
      </c>
      <c r="BT1114" s="12"/>
      <c r="CA1114" s="108"/>
    </row>
    <row r="1115" spans="1:79" x14ac:dyDescent="0.35">
      <c r="A1115" s="18" t="s">
        <v>491</v>
      </c>
      <c r="B1115" s="3" t="s">
        <v>44</v>
      </c>
      <c r="C1115" s="12">
        <v>23088</v>
      </c>
      <c r="D1115" s="12" t="s">
        <v>337</v>
      </c>
      <c r="E1115" s="12">
        <v>223995</v>
      </c>
      <c r="F1115" s="12" t="s">
        <v>478</v>
      </c>
      <c r="G1115" s="12">
        <v>224009</v>
      </c>
      <c r="H1115" s="12">
        <v>1</v>
      </c>
      <c r="I1115" s="7" t="str">
        <f t="shared" si="393"/>
        <v>Matches old PSSE info</v>
      </c>
      <c r="L1115" s="12">
        <v>404</v>
      </c>
      <c r="M1115" s="12">
        <v>470</v>
      </c>
      <c r="N1115" s="12">
        <v>485</v>
      </c>
      <c r="O1115" s="12">
        <v>428</v>
      </c>
      <c r="P1115" s="12">
        <v>490</v>
      </c>
      <c r="Q1115" s="12">
        <v>505</v>
      </c>
      <c r="R1115" s="1"/>
      <c r="S1115" s="5">
        <v>394</v>
      </c>
      <c r="T1115" s="96">
        <v>478</v>
      </c>
      <c r="U1115" s="96">
        <v>501</v>
      </c>
      <c r="V1115" s="5">
        <v>416</v>
      </c>
      <c r="W1115" s="5">
        <v>478</v>
      </c>
      <c r="X1115" s="52">
        <v>501</v>
      </c>
      <c r="Y1115" s="56">
        <f t="shared" si="394"/>
        <v>-10</v>
      </c>
      <c r="Z1115" s="7">
        <f t="shared" si="395"/>
        <v>8</v>
      </c>
      <c r="AA1115" s="7">
        <f t="shared" si="396"/>
        <v>16</v>
      </c>
      <c r="AB1115" s="7">
        <f t="shared" si="397"/>
        <v>-12</v>
      </c>
      <c r="AC1115" s="7">
        <f t="shared" si="398"/>
        <v>-12</v>
      </c>
      <c r="AD1115" s="7">
        <f t="shared" si="399"/>
        <v>-4</v>
      </c>
      <c r="AM1115" s="12" t="str">
        <f t="shared" si="369"/>
        <v>increase or decrease</v>
      </c>
      <c r="AN1115" s="12" t="str">
        <f t="shared" si="370"/>
        <v>decrease</v>
      </c>
      <c r="AO1115" s="12" t="str">
        <f t="shared" si="371"/>
        <v>increase or decrease</v>
      </c>
      <c r="AP1115" s="12" t="str">
        <f t="shared" si="372"/>
        <v>increase</v>
      </c>
      <c r="AQ1115" s="12" t="str">
        <f t="shared" si="373"/>
        <v>increase or decrease</v>
      </c>
      <c r="AR1115" s="12" t="str">
        <f t="shared" si="374"/>
        <v>increase</v>
      </c>
      <c r="AS1115" s="12" t="str">
        <f t="shared" si="375"/>
        <v>increase or decrease</v>
      </c>
      <c r="AT1115" s="12" t="str">
        <f t="shared" si="376"/>
        <v>decrease</v>
      </c>
      <c r="AU1115" s="12" t="str">
        <f t="shared" si="377"/>
        <v>increase or decrease</v>
      </c>
      <c r="AV1115" s="12" t="str">
        <f t="shared" si="378"/>
        <v>decrease</v>
      </c>
      <c r="AW1115" s="12" t="str">
        <f t="shared" si="379"/>
        <v>increase or decrease</v>
      </c>
      <c r="AX1115" s="12" t="str">
        <f t="shared" si="380"/>
        <v>decrease</v>
      </c>
      <c r="AY1115" s="103"/>
      <c r="AZ1115" s="103" t="str">
        <f t="shared" si="381"/>
        <v xml:space="preserve"> </v>
      </c>
      <c r="BA1115" s="103" t="str">
        <f t="shared" si="382"/>
        <v>increase</v>
      </c>
      <c r="BB1115" s="103" t="str">
        <f t="shared" si="383"/>
        <v>decrease</v>
      </c>
      <c r="BC1115" s="12" t="str">
        <f t="shared" si="384"/>
        <v xml:space="preserve"> </v>
      </c>
      <c r="BD1115" s="12" t="str">
        <f t="shared" si="385"/>
        <v xml:space="preserve"> </v>
      </c>
      <c r="BE1115" s="12" t="str">
        <f t="shared" si="386"/>
        <v>both</v>
      </c>
      <c r="BH1115" s="110">
        <f t="shared" si="387"/>
        <v>-2.4752475247524754E-2</v>
      </c>
      <c r="BI1115" s="110">
        <f t="shared" si="388"/>
        <v>1.7021276595744681E-2</v>
      </c>
      <c r="BJ1115" s="110">
        <f t="shared" si="389"/>
        <v>3.2989690721649485E-2</v>
      </c>
      <c r="BK1115" s="110">
        <f t="shared" si="390"/>
        <v>-2.8037383177570093E-2</v>
      </c>
      <c r="BL1115" s="110">
        <f t="shared" si="391"/>
        <v>-2.4489795918367346E-2</v>
      </c>
      <c r="BM1115" s="110">
        <f t="shared" si="392"/>
        <v>-7.9207920792079209E-3</v>
      </c>
      <c r="BN1115" s="103"/>
      <c r="BO1115" s="130">
        <f t="shared" si="400"/>
        <v>3.2989690721649485E-2</v>
      </c>
      <c r="BP1115" s="130" cm="1">
        <f t="array" ref="BP1115">MIN(IF(BH1115:BM1115&lt;0, BH1115:BM1115))</f>
        <v>-2.8037383177570093E-2</v>
      </c>
      <c r="BQ1115" s="12">
        <f t="shared" si="401"/>
        <v>0</v>
      </c>
      <c r="BR1115" s="12">
        <f t="shared" si="402"/>
        <v>0</v>
      </c>
      <c r="BS1115" s="12">
        <f t="shared" si="403"/>
        <v>1</v>
      </c>
      <c r="BT1115" s="12"/>
      <c r="CA1115" s="108"/>
    </row>
    <row r="1116" spans="1:79" x14ac:dyDescent="0.35">
      <c r="A1116" s="18" t="s">
        <v>491</v>
      </c>
      <c r="B1116" s="3" t="s">
        <v>44</v>
      </c>
      <c r="C1116" s="12">
        <v>23089</v>
      </c>
      <c r="D1116" s="12" t="s">
        <v>337</v>
      </c>
      <c r="E1116" s="12">
        <v>223998</v>
      </c>
      <c r="F1116" s="12" t="s">
        <v>478</v>
      </c>
      <c r="G1116" s="12">
        <v>224008</v>
      </c>
      <c r="H1116" s="12">
        <v>1</v>
      </c>
      <c r="I1116" s="7" t="str">
        <f t="shared" si="393"/>
        <v>Matches old PSSE info</v>
      </c>
      <c r="L1116" s="12">
        <v>404</v>
      </c>
      <c r="M1116" s="12">
        <v>470</v>
      </c>
      <c r="N1116" s="12">
        <v>485</v>
      </c>
      <c r="O1116" s="12">
        <v>428</v>
      </c>
      <c r="P1116" s="12">
        <v>490</v>
      </c>
      <c r="Q1116" s="12">
        <v>505</v>
      </c>
      <c r="R1116" s="1"/>
      <c r="S1116" s="5">
        <v>394</v>
      </c>
      <c r="T1116" s="96">
        <v>587</v>
      </c>
      <c r="U1116" s="96">
        <v>605</v>
      </c>
      <c r="V1116" s="5">
        <v>416</v>
      </c>
      <c r="W1116" s="96">
        <v>600</v>
      </c>
      <c r="X1116" s="98">
        <v>618</v>
      </c>
      <c r="Y1116" s="56">
        <f t="shared" si="394"/>
        <v>-10</v>
      </c>
      <c r="Z1116" s="7">
        <f t="shared" si="395"/>
        <v>117</v>
      </c>
      <c r="AA1116" s="7">
        <f t="shared" si="396"/>
        <v>120</v>
      </c>
      <c r="AB1116" s="7">
        <f t="shared" si="397"/>
        <v>-12</v>
      </c>
      <c r="AC1116" s="7">
        <f t="shared" si="398"/>
        <v>110</v>
      </c>
      <c r="AD1116" s="7">
        <f t="shared" si="399"/>
        <v>113</v>
      </c>
      <c r="AM1116" s="12" t="str">
        <f t="shared" si="369"/>
        <v>increase or decrease</v>
      </c>
      <c r="AN1116" s="12" t="str">
        <f t="shared" si="370"/>
        <v>decrease</v>
      </c>
      <c r="AO1116" s="12" t="str">
        <f t="shared" si="371"/>
        <v>increase or decrease</v>
      </c>
      <c r="AP1116" s="12" t="str">
        <f t="shared" si="372"/>
        <v>increase</v>
      </c>
      <c r="AQ1116" s="12" t="str">
        <f t="shared" si="373"/>
        <v>increase or decrease</v>
      </c>
      <c r="AR1116" s="12" t="str">
        <f t="shared" si="374"/>
        <v>increase</v>
      </c>
      <c r="AS1116" s="12" t="str">
        <f t="shared" si="375"/>
        <v>increase or decrease</v>
      </c>
      <c r="AT1116" s="12" t="str">
        <f t="shared" si="376"/>
        <v>decrease</v>
      </c>
      <c r="AU1116" s="12" t="str">
        <f t="shared" si="377"/>
        <v>increase or decrease</v>
      </c>
      <c r="AV1116" s="12" t="str">
        <f t="shared" si="378"/>
        <v>increase</v>
      </c>
      <c r="AW1116" s="12" t="str">
        <f t="shared" si="379"/>
        <v>increase or decrease</v>
      </c>
      <c r="AX1116" s="12" t="str">
        <f t="shared" si="380"/>
        <v>increase</v>
      </c>
      <c r="AY1116" s="103"/>
      <c r="AZ1116" s="103" t="str">
        <f t="shared" si="381"/>
        <v xml:space="preserve"> </v>
      </c>
      <c r="BA1116" s="103" t="str">
        <f t="shared" si="382"/>
        <v>increase</v>
      </c>
      <c r="BB1116" s="103" t="str">
        <f t="shared" si="383"/>
        <v>decrease</v>
      </c>
      <c r="BC1116" s="12" t="str">
        <f t="shared" si="384"/>
        <v xml:space="preserve"> </v>
      </c>
      <c r="BD1116" s="12" t="str">
        <f t="shared" si="385"/>
        <v xml:space="preserve"> </v>
      </c>
      <c r="BE1116" s="12" t="str">
        <f t="shared" si="386"/>
        <v>both</v>
      </c>
      <c r="BH1116" s="110">
        <f t="shared" si="387"/>
        <v>-2.4752475247524754E-2</v>
      </c>
      <c r="BI1116" s="110">
        <f t="shared" si="388"/>
        <v>0.24893617021276596</v>
      </c>
      <c r="BJ1116" s="110">
        <f t="shared" si="389"/>
        <v>0.24742268041237114</v>
      </c>
      <c r="BK1116" s="110">
        <f t="shared" si="390"/>
        <v>-2.8037383177570093E-2</v>
      </c>
      <c r="BL1116" s="110">
        <f t="shared" si="391"/>
        <v>0.22448979591836735</v>
      </c>
      <c r="BM1116" s="110">
        <f t="shared" si="392"/>
        <v>0.22376237623762377</v>
      </c>
      <c r="BN1116" s="103"/>
      <c r="BO1116" s="130">
        <f t="shared" si="400"/>
        <v>0.24893617021276596</v>
      </c>
      <c r="BP1116" s="130" cm="1">
        <f t="array" ref="BP1116">MIN(IF(BH1116:BM1116&lt;0, BH1116:BM1116))</f>
        <v>-2.8037383177570093E-2</v>
      </c>
      <c r="BQ1116" s="12">
        <f t="shared" si="401"/>
        <v>0</v>
      </c>
      <c r="BR1116" s="12">
        <f t="shared" si="402"/>
        <v>0</v>
      </c>
      <c r="BS1116" s="12">
        <f t="shared" si="403"/>
        <v>1</v>
      </c>
      <c r="BT1116" s="12"/>
      <c r="CA1116" s="108"/>
    </row>
    <row r="1117" spans="1:79" x14ac:dyDescent="0.35">
      <c r="A1117" s="18" t="s">
        <v>489</v>
      </c>
      <c r="B1117" s="3" t="s">
        <v>44</v>
      </c>
      <c r="C1117" s="12">
        <v>23090</v>
      </c>
      <c r="D1117" s="12" t="s">
        <v>329</v>
      </c>
      <c r="E1117" s="12">
        <v>223994</v>
      </c>
      <c r="F1117" s="12" t="s">
        <v>337</v>
      </c>
      <c r="G1117" s="12">
        <v>223995</v>
      </c>
      <c r="H1117" s="12">
        <v>1</v>
      </c>
      <c r="I1117" s="7" t="str">
        <f t="shared" si="393"/>
        <v>Matches old PSSE info</v>
      </c>
      <c r="L1117" s="12">
        <v>1100</v>
      </c>
      <c r="M1117" s="12">
        <v>1164</v>
      </c>
      <c r="N1117" s="12">
        <v>1200</v>
      </c>
      <c r="O1117" s="12">
        <v>1156</v>
      </c>
      <c r="P1117" s="12">
        <v>1164</v>
      </c>
      <c r="Q1117" s="12">
        <v>1200</v>
      </c>
      <c r="R1117" s="1"/>
      <c r="S1117" s="5">
        <v>512</v>
      </c>
      <c r="T1117" s="5">
        <v>512</v>
      </c>
      <c r="U1117" s="5">
        <v>537</v>
      </c>
      <c r="V1117" s="5">
        <v>512</v>
      </c>
      <c r="W1117" s="5">
        <v>512</v>
      </c>
      <c r="X1117" s="52">
        <v>537</v>
      </c>
      <c r="Y1117" s="56">
        <f t="shared" si="394"/>
        <v>-588</v>
      </c>
      <c r="Z1117" s="7">
        <f t="shared" si="395"/>
        <v>-652</v>
      </c>
      <c r="AA1117" s="7">
        <f t="shared" si="396"/>
        <v>-663</v>
      </c>
      <c r="AB1117" s="7">
        <f t="shared" si="397"/>
        <v>-644</v>
      </c>
      <c r="AC1117" s="7">
        <f t="shared" si="398"/>
        <v>-652</v>
      </c>
      <c r="AD1117" s="7">
        <f t="shared" si="399"/>
        <v>-663</v>
      </c>
      <c r="AM1117" s="12" t="str">
        <f t="shared" si="369"/>
        <v>increase or decrease</v>
      </c>
      <c r="AN1117" s="12" t="str">
        <f t="shared" si="370"/>
        <v>decrease</v>
      </c>
      <c r="AO1117" s="12" t="str">
        <f t="shared" si="371"/>
        <v>increase or decrease</v>
      </c>
      <c r="AP1117" s="12" t="str">
        <f t="shared" si="372"/>
        <v>decrease</v>
      </c>
      <c r="AQ1117" s="12" t="str">
        <f t="shared" si="373"/>
        <v>increase or decrease</v>
      </c>
      <c r="AR1117" s="12" t="str">
        <f t="shared" si="374"/>
        <v>decrease</v>
      </c>
      <c r="AS1117" s="12" t="str">
        <f t="shared" si="375"/>
        <v>increase or decrease</v>
      </c>
      <c r="AT1117" s="12" t="str">
        <f t="shared" si="376"/>
        <v>decrease</v>
      </c>
      <c r="AU1117" s="12" t="str">
        <f t="shared" si="377"/>
        <v>increase or decrease</v>
      </c>
      <c r="AV1117" s="12" t="str">
        <f t="shared" si="378"/>
        <v>decrease</v>
      </c>
      <c r="AW1117" s="12" t="str">
        <f t="shared" si="379"/>
        <v>increase or decrease</v>
      </c>
      <c r="AX1117" s="12" t="str">
        <f t="shared" si="380"/>
        <v>decrease</v>
      </c>
      <c r="AY1117" s="103"/>
      <c r="AZ1117" s="103" t="str">
        <f t="shared" si="381"/>
        <v xml:space="preserve"> </v>
      </c>
      <c r="BA1117" s="103" t="str">
        <f t="shared" si="382"/>
        <v xml:space="preserve"> </v>
      </c>
      <c r="BB1117" s="103" t="str">
        <f t="shared" si="383"/>
        <v>decrease</v>
      </c>
      <c r="BC1117" s="12" t="str">
        <f t="shared" si="384"/>
        <v xml:space="preserve"> </v>
      </c>
      <c r="BD1117" s="12" t="str">
        <f t="shared" si="385"/>
        <v>decrease</v>
      </c>
      <c r="BE1117" s="12" t="str">
        <f t="shared" si="386"/>
        <v xml:space="preserve"> </v>
      </c>
      <c r="BH1117" s="110">
        <f t="shared" si="387"/>
        <v>-0.53454545454545455</v>
      </c>
      <c r="BI1117" s="110">
        <f t="shared" si="388"/>
        <v>-0.56013745704467355</v>
      </c>
      <c r="BJ1117" s="110">
        <f t="shared" si="389"/>
        <v>-0.55249999999999999</v>
      </c>
      <c r="BK1117" s="110">
        <f t="shared" si="390"/>
        <v>-0.55709342560553632</v>
      </c>
      <c r="BL1117" s="110">
        <f t="shared" si="391"/>
        <v>-0.56013745704467355</v>
      </c>
      <c r="BM1117" s="110">
        <f t="shared" si="392"/>
        <v>-0.55249999999999999</v>
      </c>
      <c r="BN1117" s="103"/>
      <c r="BO1117" s="130">
        <f t="shared" si="400"/>
        <v>-0.56013745704467355</v>
      </c>
      <c r="BP1117" s="130" cm="1">
        <f t="array" ref="BP1117">MIN(IF(BH1117:BM1117&lt;0, BH1117:BM1117))</f>
        <v>-0.56013745704467355</v>
      </c>
      <c r="BQ1117" s="12">
        <f t="shared" si="401"/>
        <v>1</v>
      </c>
      <c r="BR1117" s="12">
        <f t="shared" si="402"/>
        <v>0</v>
      </c>
      <c r="BS1117" s="12">
        <f t="shared" si="403"/>
        <v>0</v>
      </c>
      <c r="BT1117" s="12"/>
      <c r="CA1117" s="108"/>
    </row>
    <row r="1118" spans="1:79" x14ac:dyDescent="0.35">
      <c r="A1118" s="18" t="s">
        <v>488</v>
      </c>
      <c r="B1118" s="3" t="s">
        <v>44</v>
      </c>
      <c r="C1118" s="12">
        <v>23091</v>
      </c>
      <c r="D1118" s="12" t="s">
        <v>329</v>
      </c>
      <c r="E1118" s="12">
        <v>223994</v>
      </c>
      <c r="F1118" s="12" t="s">
        <v>337</v>
      </c>
      <c r="G1118" s="12">
        <v>223997</v>
      </c>
      <c r="H1118" s="12">
        <v>1</v>
      </c>
      <c r="I1118" s="7" t="str">
        <f t="shared" si="393"/>
        <v>Matches old PSSE info</v>
      </c>
      <c r="L1118" s="12">
        <v>1100</v>
      </c>
      <c r="M1118" s="12">
        <v>1164</v>
      </c>
      <c r="N1118" s="12">
        <v>1200</v>
      </c>
      <c r="O1118" s="12">
        <v>1156</v>
      </c>
      <c r="P1118" s="12">
        <v>1164</v>
      </c>
      <c r="Q1118" s="12">
        <v>1200</v>
      </c>
      <c r="R1118" s="1"/>
      <c r="S1118" s="5">
        <v>1089</v>
      </c>
      <c r="T1118" s="12">
        <v>1164</v>
      </c>
      <c r="U1118" s="12">
        <v>1200</v>
      </c>
      <c r="V1118" s="5">
        <v>1144</v>
      </c>
      <c r="W1118" s="12">
        <v>1164</v>
      </c>
      <c r="X1118" s="48">
        <v>1200</v>
      </c>
      <c r="Y1118" s="56">
        <f t="shared" si="394"/>
        <v>-11</v>
      </c>
      <c r="Z1118" s="7">
        <f t="shared" si="395"/>
        <v>0</v>
      </c>
      <c r="AA1118" s="7">
        <f t="shared" si="396"/>
        <v>0</v>
      </c>
      <c r="AB1118" s="7">
        <f t="shared" si="397"/>
        <v>-12</v>
      </c>
      <c r="AC1118" s="7">
        <f t="shared" si="398"/>
        <v>0</v>
      </c>
      <c r="AD1118" s="7">
        <f t="shared" si="399"/>
        <v>0</v>
      </c>
      <c r="AM1118" s="12" t="str">
        <f t="shared" si="369"/>
        <v>increase or decrease</v>
      </c>
      <c r="AN1118" s="12" t="str">
        <f t="shared" si="370"/>
        <v>decrease</v>
      </c>
      <c r="AO1118" s="12" t="str">
        <f t="shared" si="371"/>
        <v>no change</v>
      </c>
      <c r="AP1118" s="12" t="str">
        <f t="shared" si="372"/>
        <v>blank</v>
      </c>
      <c r="AQ1118" s="12" t="str">
        <f t="shared" si="373"/>
        <v>no change</v>
      </c>
      <c r="AR1118" s="12" t="str">
        <f t="shared" si="374"/>
        <v>blank</v>
      </c>
      <c r="AS1118" s="12" t="str">
        <f t="shared" si="375"/>
        <v>increase or decrease</v>
      </c>
      <c r="AT1118" s="12" t="str">
        <f t="shared" si="376"/>
        <v>decrease</v>
      </c>
      <c r="AU1118" s="12" t="str">
        <f t="shared" si="377"/>
        <v>no change</v>
      </c>
      <c r="AV1118" s="12" t="str">
        <f t="shared" si="378"/>
        <v>blank</v>
      </c>
      <c r="AW1118" s="12" t="str">
        <f t="shared" si="379"/>
        <v>no change</v>
      </c>
      <c r="AX1118" s="12" t="str">
        <f t="shared" si="380"/>
        <v>blank</v>
      </c>
      <c r="AY1118" s="103"/>
      <c r="AZ1118" s="103" t="str">
        <f t="shared" si="381"/>
        <v xml:space="preserve"> </v>
      </c>
      <c r="BA1118" s="103" t="str">
        <f t="shared" si="382"/>
        <v xml:space="preserve"> </v>
      </c>
      <c r="BB1118" s="103" t="str">
        <f t="shared" si="383"/>
        <v>decrease</v>
      </c>
      <c r="BC1118" s="12" t="str">
        <f t="shared" si="384"/>
        <v xml:space="preserve"> </v>
      </c>
      <c r="BD1118" s="12" t="str">
        <f t="shared" si="385"/>
        <v>decrease</v>
      </c>
      <c r="BE1118" s="12" t="str">
        <f t="shared" si="386"/>
        <v xml:space="preserve"> </v>
      </c>
      <c r="BH1118" s="110">
        <f t="shared" si="387"/>
        <v>-0.01</v>
      </c>
      <c r="BI1118" s="110">
        <f t="shared" si="388"/>
        <v>0</v>
      </c>
      <c r="BJ1118" s="110">
        <f t="shared" si="389"/>
        <v>0</v>
      </c>
      <c r="BK1118" s="110">
        <f t="shared" si="390"/>
        <v>-1.0380622837370242E-2</v>
      </c>
      <c r="BL1118" s="110">
        <f t="shared" si="391"/>
        <v>0</v>
      </c>
      <c r="BM1118" s="110">
        <f t="shared" si="392"/>
        <v>0</v>
      </c>
      <c r="BN1118" s="103"/>
      <c r="BO1118" s="130">
        <f t="shared" si="400"/>
        <v>-1.0380622837370242E-2</v>
      </c>
      <c r="BP1118" s="130" cm="1">
        <f t="array" ref="BP1118">MIN(IF(BH1118:BM1118&lt;0, BH1118:BM1118))</f>
        <v>-1.0380622837370242E-2</v>
      </c>
      <c r="BQ1118" s="12">
        <f t="shared" si="401"/>
        <v>0</v>
      </c>
      <c r="BR1118" s="12">
        <f t="shared" si="402"/>
        <v>0</v>
      </c>
      <c r="BS1118" s="12">
        <f t="shared" si="403"/>
        <v>1</v>
      </c>
      <c r="BT1118" s="12"/>
      <c r="CA1118" s="108"/>
    </row>
    <row r="1119" spans="1:79" x14ac:dyDescent="0.35">
      <c r="A1119" s="18" t="s">
        <v>488</v>
      </c>
      <c r="B1119" s="3" t="s">
        <v>44</v>
      </c>
      <c r="C1119" s="12">
        <v>23092</v>
      </c>
      <c r="D1119" s="12" t="s">
        <v>329</v>
      </c>
      <c r="E1119" s="12">
        <v>223994</v>
      </c>
      <c r="F1119" s="12" t="s">
        <v>337</v>
      </c>
      <c r="G1119" s="12">
        <v>223996</v>
      </c>
      <c r="H1119" s="12">
        <v>1</v>
      </c>
      <c r="I1119" s="7" t="str">
        <f t="shared" si="393"/>
        <v>Matches old PSSE info</v>
      </c>
      <c r="L1119" s="12">
        <v>1100</v>
      </c>
      <c r="M1119" s="12">
        <v>1164</v>
      </c>
      <c r="N1119" s="12">
        <v>1200</v>
      </c>
      <c r="O1119" s="12">
        <v>1156</v>
      </c>
      <c r="P1119" s="12">
        <v>1164</v>
      </c>
      <c r="Q1119" s="12">
        <v>1200</v>
      </c>
      <c r="R1119" s="1"/>
      <c r="S1119" s="5">
        <v>1089</v>
      </c>
      <c r="T1119" s="12">
        <v>1164</v>
      </c>
      <c r="U1119" s="12">
        <v>1200</v>
      </c>
      <c r="V1119" s="5">
        <v>1144</v>
      </c>
      <c r="W1119" s="12">
        <v>1164</v>
      </c>
      <c r="X1119" s="48">
        <v>1200</v>
      </c>
      <c r="Y1119" s="56">
        <f t="shared" si="394"/>
        <v>-11</v>
      </c>
      <c r="Z1119" s="7">
        <f t="shared" si="395"/>
        <v>0</v>
      </c>
      <c r="AA1119" s="7">
        <f t="shared" si="396"/>
        <v>0</v>
      </c>
      <c r="AB1119" s="7">
        <f t="shared" si="397"/>
        <v>-12</v>
      </c>
      <c r="AC1119" s="7">
        <f t="shared" si="398"/>
        <v>0</v>
      </c>
      <c r="AD1119" s="7">
        <f t="shared" si="399"/>
        <v>0</v>
      </c>
      <c r="AM1119" s="12" t="str">
        <f t="shared" si="369"/>
        <v>increase or decrease</v>
      </c>
      <c r="AN1119" s="12" t="str">
        <f t="shared" si="370"/>
        <v>decrease</v>
      </c>
      <c r="AO1119" s="12" t="str">
        <f t="shared" si="371"/>
        <v>no change</v>
      </c>
      <c r="AP1119" s="12" t="str">
        <f t="shared" si="372"/>
        <v>blank</v>
      </c>
      <c r="AQ1119" s="12" t="str">
        <f t="shared" si="373"/>
        <v>no change</v>
      </c>
      <c r="AR1119" s="12" t="str">
        <f t="shared" si="374"/>
        <v>blank</v>
      </c>
      <c r="AS1119" s="12" t="str">
        <f t="shared" si="375"/>
        <v>increase or decrease</v>
      </c>
      <c r="AT1119" s="12" t="str">
        <f t="shared" si="376"/>
        <v>decrease</v>
      </c>
      <c r="AU1119" s="12" t="str">
        <f t="shared" si="377"/>
        <v>no change</v>
      </c>
      <c r="AV1119" s="12" t="str">
        <f t="shared" si="378"/>
        <v>blank</v>
      </c>
      <c r="AW1119" s="12" t="str">
        <f t="shared" si="379"/>
        <v>no change</v>
      </c>
      <c r="AX1119" s="12" t="str">
        <f t="shared" si="380"/>
        <v>blank</v>
      </c>
      <c r="AY1119" s="103"/>
      <c r="AZ1119" s="103" t="str">
        <f t="shared" si="381"/>
        <v xml:space="preserve"> </v>
      </c>
      <c r="BA1119" s="103" t="str">
        <f t="shared" si="382"/>
        <v xml:space="preserve"> </v>
      </c>
      <c r="BB1119" s="103" t="str">
        <f t="shared" si="383"/>
        <v>decrease</v>
      </c>
      <c r="BC1119" s="12" t="str">
        <f t="shared" si="384"/>
        <v xml:space="preserve"> </v>
      </c>
      <c r="BD1119" s="12" t="str">
        <f t="shared" si="385"/>
        <v>decrease</v>
      </c>
      <c r="BE1119" s="12" t="str">
        <f t="shared" si="386"/>
        <v xml:space="preserve"> </v>
      </c>
      <c r="BH1119" s="110">
        <f t="shared" si="387"/>
        <v>-0.01</v>
      </c>
      <c r="BI1119" s="110">
        <f t="shared" si="388"/>
        <v>0</v>
      </c>
      <c r="BJ1119" s="110">
        <f t="shared" si="389"/>
        <v>0</v>
      </c>
      <c r="BK1119" s="110">
        <f t="shared" si="390"/>
        <v>-1.0380622837370242E-2</v>
      </c>
      <c r="BL1119" s="110">
        <f t="shared" si="391"/>
        <v>0</v>
      </c>
      <c r="BM1119" s="110">
        <f t="shared" si="392"/>
        <v>0</v>
      </c>
      <c r="BN1119" s="103"/>
      <c r="BO1119" s="130">
        <f t="shared" si="400"/>
        <v>-1.0380622837370242E-2</v>
      </c>
      <c r="BP1119" s="130" cm="1">
        <f t="array" ref="BP1119">MIN(IF(BH1119:BM1119&lt;0, BH1119:BM1119))</f>
        <v>-1.0380622837370242E-2</v>
      </c>
      <c r="BQ1119" s="12">
        <f t="shared" si="401"/>
        <v>0</v>
      </c>
      <c r="BR1119" s="12">
        <f t="shared" si="402"/>
        <v>0</v>
      </c>
      <c r="BS1119" s="12">
        <f t="shared" si="403"/>
        <v>1</v>
      </c>
      <c r="BT1119" s="12"/>
      <c r="CA1119" s="108"/>
    </row>
    <row r="1120" spans="1:79" x14ac:dyDescent="0.35">
      <c r="A1120" s="18" t="s">
        <v>488</v>
      </c>
      <c r="B1120" s="3" t="s">
        <v>44</v>
      </c>
      <c r="C1120" s="12">
        <v>23093</v>
      </c>
      <c r="D1120" s="12" t="s">
        <v>329</v>
      </c>
      <c r="E1120" s="12">
        <v>223994</v>
      </c>
      <c r="F1120" s="12" t="s">
        <v>337</v>
      </c>
      <c r="G1120" s="12">
        <v>223998</v>
      </c>
      <c r="H1120" s="12">
        <v>1</v>
      </c>
      <c r="I1120" s="7" t="str">
        <f t="shared" si="393"/>
        <v>Matches old PSSE info</v>
      </c>
      <c r="L1120" s="12">
        <v>1100</v>
      </c>
      <c r="M1120" s="12">
        <v>1164</v>
      </c>
      <c r="N1120" s="12">
        <v>1200</v>
      </c>
      <c r="O1120" s="12">
        <v>1156</v>
      </c>
      <c r="P1120" s="12">
        <v>1164</v>
      </c>
      <c r="Q1120" s="12">
        <v>1200</v>
      </c>
      <c r="R1120" s="1"/>
      <c r="S1120" s="5">
        <v>561</v>
      </c>
      <c r="T1120" s="5">
        <v>643</v>
      </c>
      <c r="U1120" s="5">
        <v>696</v>
      </c>
      <c r="V1120" s="5">
        <v>662</v>
      </c>
      <c r="W1120" s="5">
        <v>731</v>
      </c>
      <c r="X1120" s="52">
        <v>753</v>
      </c>
      <c r="Y1120" s="56">
        <f t="shared" si="394"/>
        <v>-539</v>
      </c>
      <c r="Z1120" s="7">
        <f t="shared" si="395"/>
        <v>-521</v>
      </c>
      <c r="AA1120" s="7">
        <f t="shared" si="396"/>
        <v>-504</v>
      </c>
      <c r="AB1120" s="7">
        <f t="shared" si="397"/>
        <v>-494</v>
      </c>
      <c r="AC1120" s="7">
        <f t="shared" si="398"/>
        <v>-433</v>
      </c>
      <c r="AD1120" s="7">
        <f t="shared" si="399"/>
        <v>-447</v>
      </c>
      <c r="AM1120" s="12" t="str">
        <f t="shared" si="369"/>
        <v>increase or decrease</v>
      </c>
      <c r="AN1120" s="12" t="str">
        <f t="shared" si="370"/>
        <v>decrease</v>
      </c>
      <c r="AO1120" s="12" t="str">
        <f t="shared" si="371"/>
        <v>increase or decrease</v>
      </c>
      <c r="AP1120" s="12" t="str">
        <f t="shared" si="372"/>
        <v>decrease</v>
      </c>
      <c r="AQ1120" s="12" t="str">
        <f t="shared" si="373"/>
        <v>increase or decrease</v>
      </c>
      <c r="AR1120" s="12" t="str">
        <f t="shared" si="374"/>
        <v>decrease</v>
      </c>
      <c r="AS1120" s="12" t="str">
        <f t="shared" si="375"/>
        <v>increase or decrease</v>
      </c>
      <c r="AT1120" s="12" t="str">
        <f t="shared" si="376"/>
        <v>decrease</v>
      </c>
      <c r="AU1120" s="12" t="str">
        <f t="shared" si="377"/>
        <v>increase or decrease</v>
      </c>
      <c r="AV1120" s="12" t="str">
        <f t="shared" si="378"/>
        <v>decrease</v>
      </c>
      <c r="AW1120" s="12" t="str">
        <f t="shared" si="379"/>
        <v>increase or decrease</v>
      </c>
      <c r="AX1120" s="12" t="str">
        <f t="shared" si="380"/>
        <v>decrease</v>
      </c>
      <c r="AY1120" s="103"/>
      <c r="AZ1120" s="103" t="str">
        <f t="shared" si="381"/>
        <v xml:space="preserve"> </v>
      </c>
      <c r="BA1120" s="103" t="str">
        <f t="shared" si="382"/>
        <v xml:space="preserve"> </v>
      </c>
      <c r="BB1120" s="103" t="str">
        <f t="shared" si="383"/>
        <v>decrease</v>
      </c>
      <c r="BC1120" s="12" t="str">
        <f t="shared" si="384"/>
        <v xml:space="preserve"> </v>
      </c>
      <c r="BD1120" s="12" t="str">
        <f t="shared" si="385"/>
        <v>decrease</v>
      </c>
      <c r="BE1120" s="12" t="str">
        <f t="shared" si="386"/>
        <v xml:space="preserve"> </v>
      </c>
      <c r="BH1120" s="110">
        <f t="shared" si="387"/>
        <v>-0.49</v>
      </c>
      <c r="BI1120" s="110">
        <f t="shared" si="388"/>
        <v>-0.44759450171821308</v>
      </c>
      <c r="BJ1120" s="110">
        <f t="shared" si="389"/>
        <v>-0.42</v>
      </c>
      <c r="BK1120" s="110">
        <f t="shared" si="390"/>
        <v>-0.4273356401384083</v>
      </c>
      <c r="BL1120" s="110">
        <f t="shared" si="391"/>
        <v>-0.37199312714776633</v>
      </c>
      <c r="BM1120" s="110">
        <f t="shared" si="392"/>
        <v>-0.3725</v>
      </c>
      <c r="BN1120" s="103"/>
      <c r="BO1120" s="130">
        <f t="shared" si="400"/>
        <v>-0.49</v>
      </c>
      <c r="BP1120" s="130" cm="1">
        <f t="array" ref="BP1120">MIN(IF(BH1120:BM1120&lt;0, BH1120:BM1120))</f>
        <v>-0.49</v>
      </c>
      <c r="BQ1120" s="12">
        <f t="shared" si="401"/>
        <v>1</v>
      </c>
      <c r="BR1120" s="12">
        <f t="shared" si="402"/>
        <v>0</v>
      </c>
      <c r="BS1120" s="12">
        <f t="shared" si="403"/>
        <v>0</v>
      </c>
      <c r="BT1120" s="12"/>
      <c r="CA1120" s="108"/>
    </row>
    <row r="1121" spans="1:79" x14ac:dyDescent="0.35">
      <c r="A1121" s="18" t="s">
        <v>488</v>
      </c>
      <c r="B1121" s="3" t="s">
        <v>44</v>
      </c>
      <c r="C1121" s="12">
        <v>23101</v>
      </c>
      <c r="D1121" s="12" t="s">
        <v>336</v>
      </c>
      <c r="E1121" s="12">
        <v>223938</v>
      </c>
      <c r="F1121" s="12" t="s">
        <v>338</v>
      </c>
      <c r="G1121" s="12">
        <v>235456</v>
      </c>
      <c r="H1121" s="12">
        <v>1</v>
      </c>
      <c r="I1121" s="7" t="str">
        <f t="shared" si="393"/>
        <v>Matches old PSSE info</v>
      </c>
      <c r="L1121" s="12">
        <v>1118</v>
      </c>
      <c r="M1121" s="12">
        <v>1358</v>
      </c>
      <c r="N1121" s="12">
        <v>1400</v>
      </c>
      <c r="O1121" s="12">
        <v>1287</v>
      </c>
      <c r="P1121" s="12">
        <v>1358</v>
      </c>
      <c r="Q1121" s="12">
        <v>1400</v>
      </c>
      <c r="R1121" s="1"/>
      <c r="S1121" s="5">
        <v>1104</v>
      </c>
      <c r="T1121" s="5">
        <v>1195</v>
      </c>
      <c r="U1121" s="5">
        <v>1254</v>
      </c>
      <c r="V1121" s="5">
        <v>1195</v>
      </c>
      <c r="W1121" s="5">
        <v>1195</v>
      </c>
      <c r="X1121" s="52">
        <v>1254</v>
      </c>
      <c r="Y1121" s="56">
        <f t="shared" si="394"/>
        <v>-14</v>
      </c>
      <c r="Z1121" s="7">
        <f t="shared" si="395"/>
        <v>-163</v>
      </c>
      <c r="AA1121" s="7">
        <f t="shared" si="396"/>
        <v>-146</v>
      </c>
      <c r="AB1121" s="7">
        <f t="shared" si="397"/>
        <v>-92</v>
      </c>
      <c r="AC1121" s="7">
        <f t="shared" si="398"/>
        <v>-163</v>
      </c>
      <c r="AD1121" s="7">
        <f t="shared" si="399"/>
        <v>-146</v>
      </c>
      <c r="AM1121" s="12" t="str">
        <f t="shared" si="369"/>
        <v>increase or decrease</v>
      </c>
      <c r="AN1121" s="12" t="str">
        <f t="shared" si="370"/>
        <v>decrease</v>
      </c>
      <c r="AO1121" s="12" t="str">
        <f t="shared" si="371"/>
        <v>increase or decrease</v>
      </c>
      <c r="AP1121" s="12" t="str">
        <f t="shared" si="372"/>
        <v>decrease</v>
      </c>
      <c r="AQ1121" s="12" t="str">
        <f t="shared" si="373"/>
        <v>increase or decrease</v>
      </c>
      <c r="AR1121" s="12" t="str">
        <f t="shared" si="374"/>
        <v>decrease</v>
      </c>
      <c r="AS1121" s="12" t="str">
        <f t="shared" si="375"/>
        <v>increase or decrease</v>
      </c>
      <c r="AT1121" s="12" t="str">
        <f t="shared" si="376"/>
        <v>decrease</v>
      </c>
      <c r="AU1121" s="12" t="str">
        <f t="shared" si="377"/>
        <v>increase or decrease</v>
      </c>
      <c r="AV1121" s="12" t="str">
        <f t="shared" si="378"/>
        <v>decrease</v>
      </c>
      <c r="AW1121" s="12" t="str">
        <f t="shared" si="379"/>
        <v>increase or decrease</v>
      </c>
      <c r="AX1121" s="12" t="str">
        <f t="shared" si="380"/>
        <v>decrease</v>
      </c>
      <c r="AY1121" s="103"/>
      <c r="AZ1121" s="103" t="str">
        <f t="shared" si="381"/>
        <v xml:space="preserve"> </v>
      </c>
      <c r="BA1121" s="103" t="str">
        <f t="shared" si="382"/>
        <v xml:space="preserve"> </v>
      </c>
      <c r="BB1121" s="103" t="str">
        <f t="shared" si="383"/>
        <v>decrease</v>
      </c>
      <c r="BC1121" s="12" t="str">
        <f t="shared" si="384"/>
        <v xml:space="preserve"> </v>
      </c>
      <c r="BD1121" s="12" t="str">
        <f t="shared" si="385"/>
        <v>decrease</v>
      </c>
      <c r="BE1121" s="12" t="str">
        <f t="shared" si="386"/>
        <v xml:space="preserve"> </v>
      </c>
      <c r="BH1121" s="110">
        <f t="shared" si="387"/>
        <v>-1.2522361359570662E-2</v>
      </c>
      <c r="BI1121" s="110">
        <f t="shared" si="388"/>
        <v>-0.12002945508100148</v>
      </c>
      <c r="BJ1121" s="110">
        <f t="shared" si="389"/>
        <v>-0.10428571428571429</v>
      </c>
      <c r="BK1121" s="110">
        <f t="shared" si="390"/>
        <v>-7.1484071484071487E-2</v>
      </c>
      <c r="BL1121" s="110">
        <f t="shared" si="391"/>
        <v>-0.12002945508100148</v>
      </c>
      <c r="BM1121" s="110">
        <f t="shared" si="392"/>
        <v>-0.10428571428571429</v>
      </c>
      <c r="BN1121" s="103"/>
      <c r="BO1121" s="130">
        <f t="shared" si="400"/>
        <v>-0.12002945508100148</v>
      </c>
      <c r="BP1121" s="130" cm="1">
        <f t="array" ref="BP1121">MIN(IF(BH1121:BM1121&lt;0, BH1121:BM1121))</f>
        <v>-0.12002945508100148</v>
      </c>
      <c r="BQ1121" s="12">
        <f t="shared" si="401"/>
        <v>0</v>
      </c>
      <c r="BR1121" s="12">
        <f t="shared" si="402"/>
        <v>1</v>
      </c>
      <c r="BS1121" s="12">
        <f t="shared" si="403"/>
        <v>0</v>
      </c>
      <c r="BT1121" s="12"/>
      <c r="CA1121" s="108"/>
    </row>
    <row r="1122" spans="1:79" x14ac:dyDescent="0.35">
      <c r="A1122" s="18" t="s">
        <v>488</v>
      </c>
      <c r="B1122" s="3" t="s">
        <v>44</v>
      </c>
      <c r="C1122" s="12">
        <v>23102</v>
      </c>
      <c r="D1122" s="12" t="s">
        <v>336</v>
      </c>
      <c r="E1122" s="12">
        <v>223938</v>
      </c>
      <c r="F1122" s="12" t="s">
        <v>338</v>
      </c>
      <c r="G1122" s="12">
        <v>235459</v>
      </c>
      <c r="H1122" s="12">
        <v>1</v>
      </c>
      <c r="I1122" s="7" t="str">
        <f t="shared" si="393"/>
        <v>Matches old PSSE info</v>
      </c>
      <c r="L1122" s="12">
        <v>1118</v>
      </c>
      <c r="M1122" s="12">
        <v>1358</v>
      </c>
      <c r="N1122" s="12">
        <v>1400</v>
      </c>
      <c r="O1122" s="12">
        <v>1287</v>
      </c>
      <c r="P1122" s="12">
        <v>1358</v>
      </c>
      <c r="Q1122" s="12">
        <v>1400</v>
      </c>
      <c r="R1122" s="1"/>
      <c r="S1122" s="5">
        <v>1104</v>
      </c>
      <c r="T1122" s="5">
        <v>1195</v>
      </c>
      <c r="U1122" s="5">
        <v>1254</v>
      </c>
      <c r="V1122" s="5">
        <v>1195</v>
      </c>
      <c r="W1122" s="5">
        <v>1195</v>
      </c>
      <c r="X1122" s="52">
        <v>1254</v>
      </c>
      <c r="Y1122" s="56">
        <f t="shared" si="394"/>
        <v>-14</v>
      </c>
      <c r="Z1122" s="7">
        <f t="shared" si="395"/>
        <v>-163</v>
      </c>
      <c r="AA1122" s="7">
        <f t="shared" si="396"/>
        <v>-146</v>
      </c>
      <c r="AB1122" s="7">
        <f t="shared" si="397"/>
        <v>-92</v>
      </c>
      <c r="AC1122" s="7">
        <f t="shared" si="398"/>
        <v>-163</v>
      </c>
      <c r="AD1122" s="7">
        <f t="shared" si="399"/>
        <v>-146</v>
      </c>
      <c r="AM1122" s="12" t="str">
        <f t="shared" si="369"/>
        <v>increase or decrease</v>
      </c>
      <c r="AN1122" s="12" t="str">
        <f t="shared" si="370"/>
        <v>decrease</v>
      </c>
      <c r="AO1122" s="12" t="str">
        <f t="shared" si="371"/>
        <v>increase or decrease</v>
      </c>
      <c r="AP1122" s="12" t="str">
        <f t="shared" si="372"/>
        <v>decrease</v>
      </c>
      <c r="AQ1122" s="12" t="str">
        <f t="shared" si="373"/>
        <v>increase or decrease</v>
      </c>
      <c r="AR1122" s="12" t="str">
        <f t="shared" si="374"/>
        <v>decrease</v>
      </c>
      <c r="AS1122" s="12" t="str">
        <f t="shared" si="375"/>
        <v>increase or decrease</v>
      </c>
      <c r="AT1122" s="12" t="str">
        <f t="shared" si="376"/>
        <v>decrease</v>
      </c>
      <c r="AU1122" s="12" t="str">
        <f t="shared" si="377"/>
        <v>increase or decrease</v>
      </c>
      <c r="AV1122" s="12" t="str">
        <f t="shared" si="378"/>
        <v>decrease</v>
      </c>
      <c r="AW1122" s="12" t="str">
        <f t="shared" si="379"/>
        <v>increase or decrease</v>
      </c>
      <c r="AX1122" s="12" t="str">
        <f t="shared" si="380"/>
        <v>decrease</v>
      </c>
      <c r="AY1122" s="103"/>
      <c r="AZ1122" s="103" t="str">
        <f t="shared" si="381"/>
        <v xml:space="preserve"> </v>
      </c>
      <c r="BA1122" s="103" t="str">
        <f t="shared" si="382"/>
        <v xml:space="preserve"> </v>
      </c>
      <c r="BB1122" s="103" t="str">
        <f t="shared" si="383"/>
        <v>decrease</v>
      </c>
      <c r="BC1122" s="12" t="str">
        <f t="shared" si="384"/>
        <v xml:space="preserve"> </v>
      </c>
      <c r="BD1122" s="12" t="str">
        <f t="shared" si="385"/>
        <v>decrease</v>
      </c>
      <c r="BE1122" s="12" t="str">
        <f t="shared" si="386"/>
        <v xml:space="preserve"> </v>
      </c>
      <c r="BH1122" s="110">
        <f t="shared" si="387"/>
        <v>-1.2522361359570662E-2</v>
      </c>
      <c r="BI1122" s="110">
        <f t="shared" si="388"/>
        <v>-0.12002945508100148</v>
      </c>
      <c r="BJ1122" s="110">
        <f t="shared" si="389"/>
        <v>-0.10428571428571429</v>
      </c>
      <c r="BK1122" s="110">
        <f t="shared" si="390"/>
        <v>-7.1484071484071487E-2</v>
      </c>
      <c r="BL1122" s="110">
        <f t="shared" si="391"/>
        <v>-0.12002945508100148</v>
      </c>
      <c r="BM1122" s="110">
        <f t="shared" si="392"/>
        <v>-0.10428571428571429</v>
      </c>
      <c r="BN1122" s="103"/>
      <c r="BO1122" s="130">
        <f t="shared" si="400"/>
        <v>-0.12002945508100148</v>
      </c>
      <c r="BP1122" s="130" cm="1">
        <f t="array" ref="BP1122">MIN(IF(BH1122:BM1122&lt;0, BH1122:BM1122))</f>
        <v>-0.12002945508100148</v>
      </c>
      <c r="BQ1122" s="12">
        <f t="shared" si="401"/>
        <v>0</v>
      </c>
      <c r="BR1122" s="12">
        <f t="shared" si="402"/>
        <v>1</v>
      </c>
      <c r="BS1122" s="12">
        <f t="shared" si="403"/>
        <v>0</v>
      </c>
      <c r="BT1122" s="12"/>
      <c r="CA1122" s="108"/>
    </row>
    <row r="1123" spans="1:79" x14ac:dyDescent="0.35">
      <c r="A1123" s="18" t="s">
        <v>487</v>
      </c>
      <c r="B1123" s="3" t="s">
        <v>44</v>
      </c>
      <c r="C1123" s="12">
        <v>23103</v>
      </c>
      <c r="D1123" s="12" t="s">
        <v>339</v>
      </c>
      <c r="E1123" s="12">
        <v>223937</v>
      </c>
      <c r="F1123" s="12" t="s">
        <v>336</v>
      </c>
      <c r="G1123" s="12">
        <v>223938</v>
      </c>
      <c r="H1123" s="12">
        <v>1</v>
      </c>
      <c r="I1123" s="104" t="str">
        <f t="shared" si="393"/>
        <v>New Update</v>
      </c>
      <c r="L1123" s="12">
        <v>559</v>
      </c>
      <c r="M1123" s="12">
        <v>680</v>
      </c>
      <c r="N1123" s="12">
        <v>782</v>
      </c>
      <c r="O1123" s="12">
        <v>643</v>
      </c>
      <c r="P1123" s="12">
        <v>793</v>
      </c>
      <c r="Q1123" s="12">
        <v>912</v>
      </c>
      <c r="R1123" s="1"/>
      <c r="S1123" s="12">
        <v>559</v>
      </c>
      <c r="T1123" s="12">
        <v>680</v>
      </c>
      <c r="U1123" s="12">
        <v>782</v>
      </c>
      <c r="V1123" s="12">
        <v>643</v>
      </c>
      <c r="W1123" s="12">
        <v>793</v>
      </c>
      <c r="X1123" s="52">
        <v>835</v>
      </c>
      <c r="Y1123" s="56">
        <f t="shared" si="394"/>
        <v>0</v>
      </c>
      <c r="Z1123" s="7">
        <f t="shared" si="395"/>
        <v>0</v>
      </c>
      <c r="AA1123" s="7">
        <f t="shared" si="396"/>
        <v>0</v>
      </c>
      <c r="AB1123" s="7">
        <f t="shared" si="397"/>
        <v>0</v>
      </c>
      <c r="AC1123" s="7">
        <f t="shared" si="398"/>
        <v>0</v>
      </c>
      <c r="AD1123" s="7">
        <f t="shared" si="399"/>
        <v>-77</v>
      </c>
      <c r="AM1123" s="12" t="str">
        <f t="shared" si="369"/>
        <v>no change</v>
      </c>
      <c r="AN1123" s="12" t="str">
        <f t="shared" si="370"/>
        <v>blank</v>
      </c>
      <c r="AO1123" s="12" t="str">
        <f t="shared" si="371"/>
        <v>no change</v>
      </c>
      <c r="AP1123" s="12" t="str">
        <f t="shared" si="372"/>
        <v>blank</v>
      </c>
      <c r="AQ1123" s="12" t="str">
        <f t="shared" si="373"/>
        <v>no change</v>
      </c>
      <c r="AR1123" s="12" t="str">
        <f t="shared" si="374"/>
        <v>blank</v>
      </c>
      <c r="AS1123" s="12" t="str">
        <f t="shared" si="375"/>
        <v>no change</v>
      </c>
      <c r="AT1123" s="12" t="str">
        <f t="shared" si="376"/>
        <v>blank</v>
      </c>
      <c r="AU1123" s="12" t="str">
        <f t="shared" si="377"/>
        <v>no change</v>
      </c>
      <c r="AV1123" s="12" t="str">
        <f t="shared" si="378"/>
        <v>blank</v>
      </c>
      <c r="AW1123" s="12" t="str">
        <f t="shared" si="379"/>
        <v>increase or decrease</v>
      </c>
      <c r="AX1123" s="12" t="str">
        <f t="shared" si="380"/>
        <v>decrease</v>
      </c>
      <c r="AY1123" s="103"/>
      <c r="AZ1123" s="103" t="str">
        <f t="shared" si="381"/>
        <v xml:space="preserve"> </v>
      </c>
      <c r="BA1123" s="103" t="str">
        <f t="shared" si="382"/>
        <v xml:space="preserve"> </v>
      </c>
      <c r="BB1123" s="103" t="str">
        <f t="shared" si="383"/>
        <v>decrease</v>
      </c>
      <c r="BC1123" s="12" t="str">
        <f t="shared" si="384"/>
        <v xml:space="preserve"> </v>
      </c>
      <c r="BD1123" s="12" t="str">
        <f t="shared" si="385"/>
        <v>decrease</v>
      </c>
      <c r="BE1123" s="12" t="str">
        <f t="shared" si="386"/>
        <v xml:space="preserve"> </v>
      </c>
      <c r="BH1123" s="110">
        <f t="shared" si="387"/>
        <v>0</v>
      </c>
      <c r="BI1123" s="110">
        <f t="shared" si="388"/>
        <v>0</v>
      </c>
      <c r="BJ1123" s="110">
        <f t="shared" si="389"/>
        <v>0</v>
      </c>
      <c r="BK1123" s="110">
        <f t="shared" si="390"/>
        <v>0</v>
      </c>
      <c r="BL1123" s="110">
        <f t="shared" si="391"/>
        <v>0</v>
      </c>
      <c r="BM1123" s="110">
        <f t="shared" si="392"/>
        <v>-8.4429824561403508E-2</v>
      </c>
      <c r="BN1123" s="103"/>
      <c r="BO1123" s="130">
        <f t="shared" si="400"/>
        <v>-8.4429824561403508E-2</v>
      </c>
      <c r="BP1123" s="130" cm="1">
        <f t="array" ref="BP1123">MIN(IF(BH1123:BM1123&lt;0, BH1123:BM1123))</f>
        <v>-8.4429824561403508E-2</v>
      </c>
      <c r="BQ1123" s="12">
        <f t="shared" si="401"/>
        <v>0</v>
      </c>
      <c r="BR1123" s="12">
        <f t="shared" si="402"/>
        <v>0</v>
      </c>
      <c r="BS1123" s="12">
        <f t="shared" si="403"/>
        <v>1</v>
      </c>
      <c r="BT1123" s="12"/>
      <c r="CA1123" s="108"/>
    </row>
    <row r="1124" spans="1:79" x14ac:dyDescent="0.35">
      <c r="A1124" s="18" t="s">
        <v>487</v>
      </c>
      <c r="B1124" s="3" t="s">
        <v>44</v>
      </c>
      <c r="C1124" s="12">
        <v>23104</v>
      </c>
      <c r="D1124" s="12" t="s">
        <v>339</v>
      </c>
      <c r="E1124" s="12">
        <v>223937</v>
      </c>
      <c r="F1124" s="12" t="s">
        <v>336</v>
      </c>
      <c r="G1124" s="12">
        <v>223938</v>
      </c>
      <c r="H1124" s="12">
        <v>2</v>
      </c>
      <c r="I1124" s="104" t="str">
        <f t="shared" si="393"/>
        <v>New Update</v>
      </c>
      <c r="L1124" s="12">
        <v>559</v>
      </c>
      <c r="M1124" s="12">
        <v>680</v>
      </c>
      <c r="N1124" s="12">
        <v>782</v>
      </c>
      <c r="O1124" s="12">
        <v>643</v>
      </c>
      <c r="P1124" s="12">
        <v>793</v>
      </c>
      <c r="Q1124" s="12">
        <v>912</v>
      </c>
      <c r="R1124" s="1"/>
      <c r="S1124" s="12">
        <v>559</v>
      </c>
      <c r="T1124" s="12">
        <v>680</v>
      </c>
      <c r="U1124" s="12">
        <v>782</v>
      </c>
      <c r="V1124" s="12">
        <v>643</v>
      </c>
      <c r="W1124" s="12">
        <v>793</v>
      </c>
      <c r="X1124" s="52">
        <v>835</v>
      </c>
      <c r="Y1124" s="56">
        <f t="shared" si="394"/>
        <v>0</v>
      </c>
      <c r="Z1124" s="7">
        <f t="shared" si="395"/>
        <v>0</v>
      </c>
      <c r="AA1124" s="7">
        <f t="shared" si="396"/>
        <v>0</v>
      </c>
      <c r="AB1124" s="7">
        <f t="shared" si="397"/>
        <v>0</v>
      </c>
      <c r="AC1124" s="7">
        <f t="shared" si="398"/>
        <v>0</v>
      </c>
      <c r="AD1124" s="7">
        <f t="shared" si="399"/>
        <v>-77</v>
      </c>
      <c r="AM1124" s="12" t="str">
        <f t="shared" si="369"/>
        <v>no change</v>
      </c>
      <c r="AN1124" s="12" t="str">
        <f t="shared" si="370"/>
        <v>blank</v>
      </c>
      <c r="AO1124" s="12" t="str">
        <f t="shared" si="371"/>
        <v>no change</v>
      </c>
      <c r="AP1124" s="12" t="str">
        <f t="shared" si="372"/>
        <v>blank</v>
      </c>
      <c r="AQ1124" s="12" t="str">
        <f t="shared" si="373"/>
        <v>no change</v>
      </c>
      <c r="AR1124" s="12" t="str">
        <f t="shared" si="374"/>
        <v>blank</v>
      </c>
      <c r="AS1124" s="12" t="str">
        <f t="shared" si="375"/>
        <v>no change</v>
      </c>
      <c r="AT1124" s="12" t="str">
        <f t="shared" si="376"/>
        <v>blank</v>
      </c>
      <c r="AU1124" s="12" t="str">
        <f t="shared" si="377"/>
        <v>no change</v>
      </c>
      <c r="AV1124" s="12" t="str">
        <f t="shared" si="378"/>
        <v>blank</v>
      </c>
      <c r="AW1124" s="12" t="str">
        <f t="shared" si="379"/>
        <v>increase or decrease</v>
      </c>
      <c r="AX1124" s="12" t="str">
        <f t="shared" si="380"/>
        <v>decrease</v>
      </c>
      <c r="AY1124" s="103"/>
      <c r="AZ1124" s="103" t="str">
        <f t="shared" si="381"/>
        <v xml:space="preserve"> </v>
      </c>
      <c r="BA1124" s="103" t="str">
        <f t="shared" si="382"/>
        <v xml:space="preserve"> </v>
      </c>
      <c r="BB1124" s="103" t="str">
        <f t="shared" si="383"/>
        <v>decrease</v>
      </c>
      <c r="BC1124" s="12" t="str">
        <f t="shared" si="384"/>
        <v xml:space="preserve"> </v>
      </c>
      <c r="BD1124" s="12" t="str">
        <f t="shared" si="385"/>
        <v>decrease</v>
      </c>
      <c r="BE1124" s="12" t="str">
        <f t="shared" si="386"/>
        <v xml:space="preserve"> </v>
      </c>
      <c r="BH1124" s="110">
        <f t="shared" si="387"/>
        <v>0</v>
      </c>
      <c r="BI1124" s="110">
        <f t="shared" si="388"/>
        <v>0</v>
      </c>
      <c r="BJ1124" s="110">
        <f t="shared" si="389"/>
        <v>0</v>
      </c>
      <c r="BK1124" s="110">
        <f t="shared" si="390"/>
        <v>0</v>
      </c>
      <c r="BL1124" s="110">
        <f t="shared" si="391"/>
        <v>0</v>
      </c>
      <c r="BM1124" s="110">
        <f t="shared" si="392"/>
        <v>-8.4429824561403508E-2</v>
      </c>
      <c r="BN1124" s="103"/>
      <c r="BO1124" s="130">
        <f t="shared" si="400"/>
        <v>-8.4429824561403508E-2</v>
      </c>
      <c r="BP1124" s="130" cm="1">
        <f t="array" ref="BP1124">MIN(IF(BH1124:BM1124&lt;0, BH1124:BM1124))</f>
        <v>-8.4429824561403508E-2</v>
      </c>
      <c r="BQ1124" s="12">
        <f t="shared" si="401"/>
        <v>0</v>
      </c>
      <c r="BR1124" s="12">
        <f t="shared" si="402"/>
        <v>0</v>
      </c>
      <c r="BS1124" s="12">
        <f t="shared" si="403"/>
        <v>1</v>
      </c>
      <c r="BT1124" s="12"/>
      <c r="CA1124" s="108"/>
    </row>
    <row r="1125" spans="1:79" x14ac:dyDescent="0.35">
      <c r="A1125" s="18" t="s">
        <v>491</v>
      </c>
      <c r="B1125" s="3" t="s">
        <v>44</v>
      </c>
      <c r="C1125" s="12">
        <v>23106</v>
      </c>
      <c r="D1125" s="12" t="s">
        <v>337</v>
      </c>
      <c r="E1125" s="12">
        <v>223997</v>
      </c>
      <c r="F1125" s="12" t="s">
        <v>479</v>
      </c>
      <c r="G1125" s="12">
        <v>224000</v>
      </c>
      <c r="H1125" s="12">
        <v>1</v>
      </c>
      <c r="I1125" s="7" t="str">
        <f t="shared" si="393"/>
        <v>Matches old PSSE info</v>
      </c>
      <c r="L1125" s="12">
        <v>306</v>
      </c>
      <c r="M1125" s="12">
        <v>366</v>
      </c>
      <c r="N1125" s="12">
        <v>377</v>
      </c>
      <c r="O1125" s="12">
        <v>306</v>
      </c>
      <c r="P1125" s="12">
        <v>366</v>
      </c>
      <c r="Q1125" s="12">
        <v>377</v>
      </c>
      <c r="R1125" s="1"/>
      <c r="S1125" s="96">
        <v>346</v>
      </c>
      <c r="T1125" s="96">
        <v>445</v>
      </c>
      <c r="U1125" s="96">
        <v>501</v>
      </c>
      <c r="V1125" s="96">
        <v>366</v>
      </c>
      <c r="W1125" s="96">
        <v>478</v>
      </c>
      <c r="X1125" s="98">
        <v>501</v>
      </c>
      <c r="Y1125" s="56">
        <f t="shared" si="394"/>
        <v>40</v>
      </c>
      <c r="Z1125" s="7">
        <f t="shared" si="395"/>
        <v>79</v>
      </c>
      <c r="AA1125" s="7">
        <f t="shared" si="396"/>
        <v>124</v>
      </c>
      <c r="AB1125" s="7">
        <f t="shared" si="397"/>
        <v>60</v>
      </c>
      <c r="AC1125" s="7">
        <f t="shared" si="398"/>
        <v>112</v>
      </c>
      <c r="AD1125" s="7">
        <f t="shared" si="399"/>
        <v>124</v>
      </c>
      <c r="AM1125" s="12" t="str">
        <f t="shared" si="369"/>
        <v>increase or decrease</v>
      </c>
      <c r="AN1125" s="12" t="str">
        <f t="shared" si="370"/>
        <v>increase</v>
      </c>
      <c r="AO1125" s="12" t="str">
        <f t="shared" si="371"/>
        <v>increase or decrease</v>
      </c>
      <c r="AP1125" s="12" t="str">
        <f t="shared" si="372"/>
        <v>increase</v>
      </c>
      <c r="AQ1125" s="12" t="str">
        <f t="shared" si="373"/>
        <v>increase or decrease</v>
      </c>
      <c r="AR1125" s="12" t="str">
        <f t="shared" si="374"/>
        <v>increase</v>
      </c>
      <c r="AS1125" s="12" t="str">
        <f t="shared" si="375"/>
        <v>increase or decrease</v>
      </c>
      <c r="AT1125" s="12" t="str">
        <f t="shared" si="376"/>
        <v>increase</v>
      </c>
      <c r="AU1125" s="12" t="str">
        <f t="shared" si="377"/>
        <v>increase or decrease</v>
      </c>
      <c r="AV1125" s="12" t="str">
        <f t="shared" si="378"/>
        <v>increase</v>
      </c>
      <c r="AW1125" s="12" t="str">
        <f t="shared" si="379"/>
        <v>increase or decrease</v>
      </c>
      <c r="AX1125" s="12" t="str">
        <f t="shared" si="380"/>
        <v>increase</v>
      </c>
      <c r="AY1125" s="103"/>
      <c r="AZ1125" s="103" t="str">
        <f t="shared" si="381"/>
        <v xml:space="preserve"> </v>
      </c>
      <c r="BA1125" s="103" t="str">
        <f t="shared" si="382"/>
        <v>increase</v>
      </c>
      <c r="BB1125" s="103" t="str">
        <f t="shared" si="383"/>
        <v xml:space="preserve"> </v>
      </c>
      <c r="BC1125" s="12" t="str">
        <f t="shared" si="384"/>
        <v>increase</v>
      </c>
      <c r="BD1125" s="12" t="str">
        <f t="shared" si="385"/>
        <v xml:space="preserve"> </v>
      </c>
      <c r="BE1125" s="12" t="str">
        <f t="shared" si="386"/>
        <v xml:space="preserve"> </v>
      </c>
      <c r="BH1125" s="110">
        <f t="shared" si="387"/>
        <v>0.13071895424836602</v>
      </c>
      <c r="BI1125" s="110">
        <f t="shared" si="388"/>
        <v>0.21584699453551912</v>
      </c>
      <c r="BJ1125" s="110">
        <f t="shared" si="389"/>
        <v>0.32891246684350134</v>
      </c>
      <c r="BK1125" s="110">
        <f t="shared" si="390"/>
        <v>0.19607843137254902</v>
      </c>
      <c r="BL1125" s="110">
        <f t="shared" si="391"/>
        <v>0.30601092896174864</v>
      </c>
      <c r="BM1125" s="110">
        <f t="shared" si="392"/>
        <v>0.32891246684350134</v>
      </c>
      <c r="BN1125" s="103"/>
      <c r="BO1125" s="130">
        <f t="shared" si="400"/>
        <v>0.32891246684350134</v>
      </c>
      <c r="BP1125" s="130" cm="1">
        <f t="array" ref="BP1125">MIN(IF(BH1125:BM1125&lt;0, BH1125:BM1125))</f>
        <v>0</v>
      </c>
      <c r="BQ1125" s="12">
        <f t="shared" si="401"/>
        <v>0</v>
      </c>
      <c r="BR1125" s="12">
        <f t="shared" si="402"/>
        <v>0</v>
      </c>
      <c r="BS1125" s="12">
        <f t="shared" si="403"/>
        <v>0</v>
      </c>
      <c r="BT1125" s="12"/>
      <c r="CA1125" s="108"/>
    </row>
    <row r="1126" spans="1:79" x14ac:dyDescent="0.35">
      <c r="A1126" s="18" t="s">
        <v>491</v>
      </c>
      <c r="B1126" s="3" t="s">
        <v>44</v>
      </c>
      <c r="C1126" s="12">
        <v>23106</v>
      </c>
      <c r="D1126" s="12" t="s">
        <v>337</v>
      </c>
      <c r="E1126" s="12">
        <v>224000</v>
      </c>
      <c r="F1126" s="12" t="s">
        <v>479</v>
      </c>
      <c r="G1126" s="12">
        <v>224002</v>
      </c>
      <c r="H1126" s="12">
        <v>1</v>
      </c>
      <c r="I1126" s="104" t="str">
        <f t="shared" si="393"/>
        <v>Does not match old PSSE info</v>
      </c>
      <c r="L1126" s="12">
        <v>306</v>
      </c>
      <c r="M1126" s="12">
        <v>366</v>
      </c>
      <c r="N1126" s="12">
        <v>377</v>
      </c>
      <c r="O1126" s="12">
        <v>306</v>
      </c>
      <c r="P1126" s="12">
        <v>366</v>
      </c>
      <c r="Q1126" s="12">
        <v>377</v>
      </c>
      <c r="R1126" s="1"/>
      <c r="S1126" s="96">
        <v>346</v>
      </c>
      <c r="T1126" s="96">
        <v>445</v>
      </c>
      <c r="U1126" s="96">
        <v>501</v>
      </c>
      <c r="V1126" s="96">
        <v>366</v>
      </c>
      <c r="W1126" s="96">
        <v>478</v>
      </c>
      <c r="X1126" s="98">
        <v>501</v>
      </c>
      <c r="Y1126" s="56">
        <f t="shared" si="394"/>
        <v>40</v>
      </c>
      <c r="Z1126" s="7">
        <f t="shared" si="395"/>
        <v>79</v>
      </c>
      <c r="AA1126" s="7">
        <f t="shared" si="396"/>
        <v>124</v>
      </c>
      <c r="AB1126" s="7">
        <f t="shared" si="397"/>
        <v>60</v>
      </c>
      <c r="AC1126" s="7">
        <f t="shared" si="398"/>
        <v>112</v>
      </c>
      <c r="AD1126" s="7">
        <f t="shared" si="399"/>
        <v>124</v>
      </c>
      <c r="AM1126" s="12" t="str">
        <f t="shared" ref="AM1126:AM1151" si="404">IF(Y1126=0,"no change","increase or decrease")</f>
        <v>increase or decrease</v>
      </c>
      <c r="AN1126" s="12" t="str">
        <f t="shared" ref="AN1126:AN1151" si="405">IF(AM1126="increase or decrease",IF( Y1126&gt;0,"increase","decrease"),"blank")</f>
        <v>increase</v>
      </c>
      <c r="AO1126" s="12" t="str">
        <f t="shared" ref="AO1126:AO1151" si="406">IF(Z1126=0,"no change","increase or decrease")</f>
        <v>increase or decrease</v>
      </c>
      <c r="AP1126" s="12" t="str">
        <f t="shared" ref="AP1126:AP1151" si="407">IF(AO1126="increase or decrease",IF( Z1126&gt;0,"increase","decrease"),"blank")</f>
        <v>increase</v>
      </c>
      <c r="AQ1126" s="12" t="str">
        <f t="shared" ref="AQ1126:AQ1151" si="408">IF(AA1126=0,"no change","increase or decrease")</f>
        <v>increase or decrease</v>
      </c>
      <c r="AR1126" s="12" t="str">
        <f t="shared" ref="AR1126:AR1151" si="409">IF(AQ1126="increase or decrease",IF( AA1126&gt;0,"increase","decrease"),"blank")</f>
        <v>increase</v>
      </c>
      <c r="AS1126" s="12" t="str">
        <f t="shared" ref="AS1126:AS1151" si="410">IF(AB1126=0,"no change","increase or decrease")</f>
        <v>increase or decrease</v>
      </c>
      <c r="AT1126" s="12" t="str">
        <f t="shared" ref="AT1126:AT1151" si="411">IF(AS1126="increase or decrease",IF( AB1126&gt;0,"increase","decrease"),"blank")</f>
        <v>increase</v>
      </c>
      <c r="AU1126" s="12" t="str">
        <f t="shared" ref="AU1126:AU1151" si="412">IF(AC1126=0,"no change","increase or decrease")</f>
        <v>increase or decrease</v>
      </c>
      <c r="AV1126" s="12" t="str">
        <f t="shared" ref="AV1126:AV1151" si="413">IF(AU1126="increase or decrease",IF( AC1126&gt;0,"increase","decrease"),"blank")</f>
        <v>increase</v>
      </c>
      <c r="AW1126" s="12" t="str">
        <f t="shared" ref="AW1126:AW1151" si="414">IF(AD1126=0,"no change","increase or decrease")</f>
        <v>increase or decrease</v>
      </c>
      <c r="AX1126" s="12" t="str">
        <f t="shared" ref="AX1126:AX1151" si="415">IF(AW1126="increase or decrease",IF( AD1126&gt;0,"increase","decrease"),"blank")</f>
        <v>increase</v>
      </c>
      <c r="AY1126" s="103"/>
      <c r="AZ1126" s="103" t="str">
        <f t="shared" ref="AZ1126:AZ1151" si="416">IF(AND(AM1126="no change", AO1126="no change", AQ1126="no change", AS1126="no change",AU1126="no change",AW1126="no change"),"no change", " ")</f>
        <v xml:space="preserve"> </v>
      </c>
      <c r="BA1126" s="103" t="str">
        <f t="shared" ref="BA1126:BA1151" si="417">IF(OR(AN1126="increase",AP1126="increase",AR1126="increase",AT1126="increase",AV1126="increase",AX1126="increase"), "increase", " ")</f>
        <v>increase</v>
      </c>
      <c r="BB1126" s="103" t="str">
        <f t="shared" ref="BB1126:BB1151" si="418">IF(OR(AN1126="decrease",AP1126="decrease",AR1126="decrease",AT1126="decrease",AV1126="decrease",AX1126="decrease"), "decrease", " ")</f>
        <v xml:space="preserve"> </v>
      </c>
      <c r="BC1126" s="12" t="str">
        <f t="shared" ref="BC1126:BC1151" si="419">IF(AND(BE1126=" ", BA1126="increase"), "increase", " ")</f>
        <v>increase</v>
      </c>
      <c r="BD1126" s="12" t="str">
        <f t="shared" ref="BD1126:BD1151" si="420">IF(AND(BE1126=" ", BB1126="decrease"), "decrease", " ")</f>
        <v xml:space="preserve"> </v>
      </c>
      <c r="BE1126" s="12" t="str">
        <f t="shared" ref="BE1126:BE1151" si="421">IF(AND(BA1126="increase", BB1126="decrease"), "both", " ")</f>
        <v xml:space="preserve"> </v>
      </c>
      <c r="BH1126" s="110">
        <f t="shared" ref="BH1126:BH1163" si="422">Y1126/L1126</f>
        <v>0.13071895424836602</v>
      </c>
      <c r="BI1126" s="110">
        <f t="shared" ref="BI1126:BI1163" si="423">Z1126/M1126</f>
        <v>0.21584699453551912</v>
      </c>
      <c r="BJ1126" s="110">
        <f t="shared" ref="BJ1126:BJ1163" si="424">AA1126/N1126</f>
        <v>0.32891246684350134</v>
      </c>
      <c r="BK1126" s="110">
        <f t="shared" ref="BK1126:BK1163" si="425">AB1126/O1126</f>
        <v>0.19607843137254902</v>
      </c>
      <c r="BL1126" s="110">
        <f t="shared" ref="BL1126:BL1163" si="426">AC1126/P1126</f>
        <v>0.30601092896174864</v>
      </c>
      <c r="BM1126" s="110">
        <f t="shared" ref="BM1126:BM1163" si="427">AD1126/Q1126</f>
        <v>0.32891246684350134</v>
      </c>
      <c r="BN1126" s="103"/>
      <c r="BO1126" s="130">
        <f t="shared" si="400"/>
        <v>0.32891246684350134</v>
      </c>
      <c r="BP1126" s="130" cm="1">
        <f t="array" ref="BP1126">MIN(IF(BH1126:BM1126&lt;0, BH1126:BM1126))</f>
        <v>0</v>
      </c>
      <c r="BQ1126" s="12">
        <f t="shared" si="401"/>
        <v>0</v>
      </c>
      <c r="BR1126" s="12">
        <f t="shared" si="402"/>
        <v>0</v>
      </c>
      <c r="BS1126" s="12">
        <f t="shared" si="403"/>
        <v>0</v>
      </c>
      <c r="BT1126" s="12"/>
      <c r="CA1126" s="108"/>
    </row>
    <row r="1127" spans="1:79" x14ac:dyDescent="0.35">
      <c r="A1127" s="18" t="s">
        <v>491</v>
      </c>
      <c r="B1127" s="3" t="s">
        <v>44</v>
      </c>
      <c r="C1127" s="12">
        <v>23107</v>
      </c>
      <c r="D1127" s="12" t="s">
        <v>337</v>
      </c>
      <c r="E1127" s="12">
        <v>223996</v>
      </c>
      <c r="F1127" s="12" t="s">
        <v>479</v>
      </c>
      <c r="G1127" s="12">
        <v>224001</v>
      </c>
      <c r="H1127" s="12">
        <v>1</v>
      </c>
      <c r="I1127" s="7" t="str">
        <f t="shared" si="393"/>
        <v>Matches old PSSE info</v>
      </c>
      <c r="L1127" s="12">
        <v>306</v>
      </c>
      <c r="M1127" s="12">
        <v>366</v>
      </c>
      <c r="N1127" s="12">
        <v>377</v>
      </c>
      <c r="O1127" s="12">
        <v>306</v>
      </c>
      <c r="P1127" s="12">
        <v>366</v>
      </c>
      <c r="Q1127" s="12">
        <v>377</v>
      </c>
      <c r="R1127" s="1"/>
      <c r="S1127" s="96">
        <v>346</v>
      </c>
      <c r="T1127" s="96">
        <v>445</v>
      </c>
      <c r="U1127" s="96">
        <v>501</v>
      </c>
      <c r="V1127" s="96">
        <v>366</v>
      </c>
      <c r="W1127" s="96">
        <v>478</v>
      </c>
      <c r="X1127" s="98">
        <v>501</v>
      </c>
      <c r="Y1127" s="56">
        <f t="shared" si="394"/>
        <v>40</v>
      </c>
      <c r="Z1127" s="7">
        <f t="shared" si="395"/>
        <v>79</v>
      </c>
      <c r="AA1127" s="7">
        <f t="shared" si="396"/>
        <v>124</v>
      </c>
      <c r="AB1127" s="7">
        <f t="shared" si="397"/>
        <v>60</v>
      </c>
      <c r="AC1127" s="7">
        <f t="shared" si="398"/>
        <v>112</v>
      </c>
      <c r="AD1127" s="7">
        <f t="shared" si="399"/>
        <v>124</v>
      </c>
      <c r="AM1127" s="12" t="str">
        <f t="shared" si="404"/>
        <v>increase or decrease</v>
      </c>
      <c r="AN1127" s="12" t="str">
        <f t="shared" si="405"/>
        <v>increase</v>
      </c>
      <c r="AO1127" s="12" t="str">
        <f t="shared" si="406"/>
        <v>increase or decrease</v>
      </c>
      <c r="AP1127" s="12" t="str">
        <f t="shared" si="407"/>
        <v>increase</v>
      </c>
      <c r="AQ1127" s="12" t="str">
        <f t="shared" si="408"/>
        <v>increase or decrease</v>
      </c>
      <c r="AR1127" s="12" t="str">
        <f t="shared" si="409"/>
        <v>increase</v>
      </c>
      <c r="AS1127" s="12" t="str">
        <f t="shared" si="410"/>
        <v>increase or decrease</v>
      </c>
      <c r="AT1127" s="12" t="str">
        <f t="shared" si="411"/>
        <v>increase</v>
      </c>
      <c r="AU1127" s="12" t="str">
        <f t="shared" si="412"/>
        <v>increase or decrease</v>
      </c>
      <c r="AV1127" s="12" t="str">
        <f t="shared" si="413"/>
        <v>increase</v>
      </c>
      <c r="AW1127" s="12" t="str">
        <f t="shared" si="414"/>
        <v>increase or decrease</v>
      </c>
      <c r="AX1127" s="12" t="str">
        <f t="shared" si="415"/>
        <v>increase</v>
      </c>
      <c r="AY1127" s="103"/>
      <c r="AZ1127" s="103" t="str">
        <f t="shared" si="416"/>
        <v xml:space="preserve"> </v>
      </c>
      <c r="BA1127" s="103" t="str">
        <f t="shared" si="417"/>
        <v>increase</v>
      </c>
      <c r="BB1127" s="103" t="str">
        <f t="shared" si="418"/>
        <v xml:space="preserve"> </v>
      </c>
      <c r="BC1127" s="12" t="str">
        <f t="shared" si="419"/>
        <v>increase</v>
      </c>
      <c r="BD1127" s="12" t="str">
        <f t="shared" si="420"/>
        <v xml:space="preserve"> </v>
      </c>
      <c r="BE1127" s="12" t="str">
        <f t="shared" si="421"/>
        <v xml:space="preserve"> </v>
      </c>
      <c r="BH1127" s="110">
        <f t="shared" si="422"/>
        <v>0.13071895424836602</v>
      </c>
      <c r="BI1127" s="110">
        <f t="shared" si="423"/>
        <v>0.21584699453551912</v>
      </c>
      <c r="BJ1127" s="110">
        <f t="shared" si="424"/>
        <v>0.32891246684350134</v>
      </c>
      <c r="BK1127" s="110">
        <f t="shared" si="425"/>
        <v>0.19607843137254902</v>
      </c>
      <c r="BL1127" s="110">
        <f t="shared" si="426"/>
        <v>0.30601092896174864</v>
      </c>
      <c r="BM1127" s="110">
        <f t="shared" si="427"/>
        <v>0.32891246684350134</v>
      </c>
      <c r="BN1127" s="103"/>
      <c r="BO1127" s="130">
        <f t="shared" si="400"/>
        <v>0.32891246684350134</v>
      </c>
      <c r="BP1127" s="130" cm="1">
        <f t="array" ref="BP1127">MIN(IF(BH1127:BM1127&lt;0, BH1127:BM1127))</f>
        <v>0</v>
      </c>
      <c r="BQ1127" s="12">
        <f t="shared" si="401"/>
        <v>0</v>
      </c>
      <c r="BR1127" s="12">
        <f t="shared" si="402"/>
        <v>0</v>
      </c>
      <c r="BS1127" s="12">
        <f t="shared" si="403"/>
        <v>0</v>
      </c>
      <c r="BT1127" s="12"/>
      <c r="CA1127" s="108"/>
    </row>
    <row r="1128" spans="1:79" x14ac:dyDescent="0.35">
      <c r="A1128" s="18" t="s">
        <v>491</v>
      </c>
      <c r="B1128" s="3" t="s">
        <v>44</v>
      </c>
      <c r="C1128" s="12">
        <v>23107</v>
      </c>
      <c r="D1128" s="12" t="s">
        <v>337</v>
      </c>
      <c r="E1128" s="12">
        <v>224001</v>
      </c>
      <c r="F1128" s="12" t="s">
        <v>479</v>
      </c>
      <c r="G1128" s="12">
        <v>224005</v>
      </c>
      <c r="H1128" s="12">
        <v>1</v>
      </c>
      <c r="I1128" s="104" t="str">
        <f t="shared" si="393"/>
        <v>Does not match old PSSE info</v>
      </c>
      <c r="L1128" s="12">
        <v>306</v>
      </c>
      <c r="M1128" s="12">
        <v>366</v>
      </c>
      <c r="N1128" s="12">
        <v>377</v>
      </c>
      <c r="O1128" s="12">
        <v>306</v>
      </c>
      <c r="P1128" s="12">
        <v>366</v>
      </c>
      <c r="Q1128" s="12">
        <v>377</v>
      </c>
      <c r="R1128" s="1"/>
      <c r="S1128" s="96">
        <v>346</v>
      </c>
      <c r="T1128" s="96">
        <v>445</v>
      </c>
      <c r="U1128" s="96">
        <v>501</v>
      </c>
      <c r="V1128" s="96">
        <v>366</v>
      </c>
      <c r="W1128" s="96">
        <v>478</v>
      </c>
      <c r="X1128" s="98">
        <v>501</v>
      </c>
      <c r="Y1128" s="56">
        <f t="shared" si="394"/>
        <v>40</v>
      </c>
      <c r="Z1128" s="7">
        <f t="shared" si="395"/>
        <v>79</v>
      </c>
      <c r="AA1128" s="7">
        <f t="shared" si="396"/>
        <v>124</v>
      </c>
      <c r="AB1128" s="7">
        <f t="shared" si="397"/>
        <v>60</v>
      </c>
      <c r="AC1128" s="7">
        <f t="shared" si="398"/>
        <v>112</v>
      </c>
      <c r="AD1128" s="7">
        <f t="shared" si="399"/>
        <v>124</v>
      </c>
      <c r="AM1128" s="12" t="str">
        <f t="shared" si="404"/>
        <v>increase or decrease</v>
      </c>
      <c r="AN1128" s="12" t="str">
        <f t="shared" si="405"/>
        <v>increase</v>
      </c>
      <c r="AO1128" s="12" t="str">
        <f t="shared" si="406"/>
        <v>increase or decrease</v>
      </c>
      <c r="AP1128" s="12" t="str">
        <f t="shared" si="407"/>
        <v>increase</v>
      </c>
      <c r="AQ1128" s="12" t="str">
        <f t="shared" si="408"/>
        <v>increase or decrease</v>
      </c>
      <c r="AR1128" s="12" t="str">
        <f t="shared" si="409"/>
        <v>increase</v>
      </c>
      <c r="AS1128" s="12" t="str">
        <f t="shared" si="410"/>
        <v>increase or decrease</v>
      </c>
      <c r="AT1128" s="12" t="str">
        <f t="shared" si="411"/>
        <v>increase</v>
      </c>
      <c r="AU1128" s="12" t="str">
        <f t="shared" si="412"/>
        <v>increase or decrease</v>
      </c>
      <c r="AV1128" s="12" t="str">
        <f t="shared" si="413"/>
        <v>increase</v>
      </c>
      <c r="AW1128" s="12" t="str">
        <f t="shared" si="414"/>
        <v>increase or decrease</v>
      </c>
      <c r="AX1128" s="12" t="str">
        <f t="shared" si="415"/>
        <v>increase</v>
      </c>
      <c r="AY1128" s="103"/>
      <c r="AZ1128" s="103" t="str">
        <f t="shared" si="416"/>
        <v xml:space="preserve"> </v>
      </c>
      <c r="BA1128" s="103" t="str">
        <f t="shared" si="417"/>
        <v>increase</v>
      </c>
      <c r="BB1128" s="103" t="str">
        <f t="shared" si="418"/>
        <v xml:space="preserve"> </v>
      </c>
      <c r="BC1128" s="12" t="str">
        <f t="shared" si="419"/>
        <v>increase</v>
      </c>
      <c r="BD1128" s="12" t="str">
        <f t="shared" si="420"/>
        <v xml:space="preserve"> </v>
      </c>
      <c r="BE1128" s="12" t="str">
        <f t="shared" si="421"/>
        <v xml:space="preserve"> </v>
      </c>
      <c r="BH1128" s="110">
        <f t="shared" si="422"/>
        <v>0.13071895424836602</v>
      </c>
      <c r="BI1128" s="110">
        <f t="shared" si="423"/>
        <v>0.21584699453551912</v>
      </c>
      <c r="BJ1128" s="110">
        <f t="shared" si="424"/>
        <v>0.32891246684350134</v>
      </c>
      <c r="BK1128" s="110">
        <f t="shared" si="425"/>
        <v>0.19607843137254902</v>
      </c>
      <c r="BL1128" s="110">
        <f t="shared" si="426"/>
        <v>0.30601092896174864</v>
      </c>
      <c r="BM1128" s="110">
        <f t="shared" si="427"/>
        <v>0.32891246684350134</v>
      </c>
      <c r="BN1128" s="103"/>
      <c r="BO1128" s="130">
        <f t="shared" si="400"/>
        <v>0.32891246684350134</v>
      </c>
      <c r="BP1128" s="130" cm="1">
        <f t="array" ref="BP1128">MIN(IF(BH1128:BM1128&lt;0, BH1128:BM1128))</f>
        <v>0</v>
      </c>
      <c r="BQ1128" s="12">
        <f t="shared" si="401"/>
        <v>0</v>
      </c>
      <c r="BR1128" s="12">
        <f t="shared" si="402"/>
        <v>0</v>
      </c>
      <c r="BS1128" s="12">
        <f t="shared" si="403"/>
        <v>0</v>
      </c>
      <c r="BT1128" s="12"/>
      <c r="CA1128" s="108"/>
    </row>
    <row r="1129" spans="1:79" x14ac:dyDescent="0.35">
      <c r="A1129" s="18" t="s">
        <v>491</v>
      </c>
      <c r="B1129" s="3" t="s">
        <v>44</v>
      </c>
      <c r="C1129" s="12">
        <v>23108</v>
      </c>
      <c r="D1129" s="12" t="s">
        <v>337</v>
      </c>
      <c r="E1129" s="12">
        <v>223975</v>
      </c>
      <c r="F1129" s="12" t="s">
        <v>479</v>
      </c>
      <c r="G1129" s="12">
        <v>223998</v>
      </c>
      <c r="H1129" s="12">
        <v>1</v>
      </c>
      <c r="I1129" s="7" t="str">
        <f t="shared" si="393"/>
        <v>Matches old PSSE info</v>
      </c>
      <c r="L1129" s="12">
        <v>306</v>
      </c>
      <c r="M1129" s="12">
        <v>366</v>
      </c>
      <c r="N1129" s="12">
        <v>377</v>
      </c>
      <c r="O1129" s="12">
        <v>306</v>
      </c>
      <c r="P1129" s="12">
        <v>366</v>
      </c>
      <c r="Q1129" s="12">
        <v>377</v>
      </c>
      <c r="R1129" s="1"/>
      <c r="S1129" s="96">
        <v>354</v>
      </c>
      <c r="T1129" s="96">
        <v>445</v>
      </c>
      <c r="U1129" s="96">
        <v>512</v>
      </c>
      <c r="V1129" s="96">
        <v>408</v>
      </c>
      <c r="W1129" s="96">
        <v>520</v>
      </c>
      <c r="X1129" s="98">
        <v>580</v>
      </c>
      <c r="Y1129" s="56">
        <f t="shared" si="394"/>
        <v>48</v>
      </c>
      <c r="Z1129" s="7">
        <f t="shared" si="395"/>
        <v>79</v>
      </c>
      <c r="AA1129" s="7">
        <f t="shared" si="396"/>
        <v>135</v>
      </c>
      <c r="AB1129" s="7">
        <f t="shared" si="397"/>
        <v>102</v>
      </c>
      <c r="AC1129" s="7">
        <f t="shared" si="398"/>
        <v>154</v>
      </c>
      <c r="AD1129" s="7">
        <f t="shared" si="399"/>
        <v>203</v>
      </c>
      <c r="AM1129" s="12" t="str">
        <f t="shared" si="404"/>
        <v>increase or decrease</v>
      </c>
      <c r="AN1129" s="12" t="str">
        <f t="shared" si="405"/>
        <v>increase</v>
      </c>
      <c r="AO1129" s="12" t="str">
        <f t="shared" si="406"/>
        <v>increase or decrease</v>
      </c>
      <c r="AP1129" s="12" t="str">
        <f t="shared" si="407"/>
        <v>increase</v>
      </c>
      <c r="AQ1129" s="12" t="str">
        <f t="shared" si="408"/>
        <v>increase or decrease</v>
      </c>
      <c r="AR1129" s="12" t="str">
        <f t="shared" si="409"/>
        <v>increase</v>
      </c>
      <c r="AS1129" s="12" t="str">
        <f t="shared" si="410"/>
        <v>increase or decrease</v>
      </c>
      <c r="AT1129" s="12" t="str">
        <f t="shared" si="411"/>
        <v>increase</v>
      </c>
      <c r="AU1129" s="12" t="str">
        <f t="shared" si="412"/>
        <v>increase or decrease</v>
      </c>
      <c r="AV1129" s="12" t="str">
        <f t="shared" si="413"/>
        <v>increase</v>
      </c>
      <c r="AW1129" s="12" t="str">
        <f t="shared" si="414"/>
        <v>increase or decrease</v>
      </c>
      <c r="AX1129" s="12" t="str">
        <f t="shared" si="415"/>
        <v>increase</v>
      </c>
      <c r="AY1129" s="103"/>
      <c r="AZ1129" s="103" t="str">
        <f t="shared" si="416"/>
        <v xml:space="preserve"> </v>
      </c>
      <c r="BA1129" s="103" t="str">
        <f t="shared" si="417"/>
        <v>increase</v>
      </c>
      <c r="BB1129" s="103" t="str">
        <f t="shared" si="418"/>
        <v xml:space="preserve"> </v>
      </c>
      <c r="BC1129" s="12" t="str">
        <f t="shared" si="419"/>
        <v>increase</v>
      </c>
      <c r="BD1129" s="12" t="str">
        <f t="shared" si="420"/>
        <v xml:space="preserve"> </v>
      </c>
      <c r="BE1129" s="12" t="str">
        <f t="shared" si="421"/>
        <v xml:space="preserve"> </v>
      </c>
      <c r="BH1129" s="110">
        <f t="shared" si="422"/>
        <v>0.15686274509803921</v>
      </c>
      <c r="BI1129" s="110">
        <f t="shared" si="423"/>
        <v>0.21584699453551912</v>
      </c>
      <c r="BJ1129" s="110">
        <f t="shared" si="424"/>
        <v>0.35809018567639256</v>
      </c>
      <c r="BK1129" s="110">
        <f t="shared" si="425"/>
        <v>0.33333333333333331</v>
      </c>
      <c r="BL1129" s="110">
        <f t="shared" si="426"/>
        <v>0.42076502732240439</v>
      </c>
      <c r="BM1129" s="110">
        <f t="shared" si="427"/>
        <v>0.53846153846153844</v>
      </c>
      <c r="BN1129" s="103"/>
      <c r="BO1129" s="130">
        <f t="shared" si="400"/>
        <v>0.53846153846153844</v>
      </c>
      <c r="BP1129" s="130" cm="1">
        <f t="array" ref="BP1129">MIN(IF(BH1129:BM1129&lt;0, BH1129:BM1129))</f>
        <v>0</v>
      </c>
      <c r="BQ1129" s="12">
        <f t="shared" si="401"/>
        <v>0</v>
      </c>
      <c r="BR1129" s="12">
        <f t="shared" si="402"/>
        <v>0</v>
      </c>
      <c r="BS1129" s="12">
        <f t="shared" si="403"/>
        <v>0</v>
      </c>
      <c r="BT1129" s="12"/>
      <c r="CA1129" s="108"/>
    </row>
    <row r="1130" spans="1:79" x14ac:dyDescent="0.35">
      <c r="A1130" s="18" t="s">
        <v>491</v>
      </c>
      <c r="B1130" s="3" t="s">
        <v>44</v>
      </c>
      <c r="C1130" s="12">
        <v>23108</v>
      </c>
      <c r="D1130" s="12" t="s">
        <v>337</v>
      </c>
      <c r="E1130" s="12">
        <v>223975</v>
      </c>
      <c r="F1130" s="12" t="s">
        <v>479</v>
      </c>
      <c r="G1130" s="12">
        <v>224003</v>
      </c>
      <c r="H1130" s="12">
        <v>1</v>
      </c>
      <c r="I1130" s="104" t="str">
        <f t="shared" si="393"/>
        <v>Does not match old PSSE info</v>
      </c>
      <c r="L1130" s="12">
        <v>306</v>
      </c>
      <c r="M1130" s="12">
        <v>366</v>
      </c>
      <c r="N1130" s="12">
        <v>377</v>
      </c>
      <c r="O1130" s="12">
        <v>306</v>
      </c>
      <c r="P1130" s="12">
        <v>366</v>
      </c>
      <c r="Q1130" s="12">
        <v>377</v>
      </c>
      <c r="R1130" s="1"/>
      <c r="S1130" s="96">
        <v>354</v>
      </c>
      <c r="T1130" s="96">
        <v>445</v>
      </c>
      <c r="U1130" s="96">
        <v>512</v>
      </c>
      <c r="V1130" s="96">
        <v>408</v>
      </c>
      <c r="W1130" s="96">
        <v>520</v>
      </c>
      <c r="X1130" s="98">
        <v>580</v>
      </c>
      <c r="Y1130" s="56">
        <f t="shared" si="394"/>
        <v>48</v>
      </c>
      <c r="Z1130" s="7">
        <f t="shared" si="395"/>
        <v>79</v>
      </c>
      <c r="AA1130" s="7">
        <f t="shared" si="396"/>
        <v>135</v>
      </c>
      <c r="AB1130" s="7">
        <f t="shared" si="397"/>
        <v>102</v>
      </c>
      <c r="AC1130" s="7">
        <f t="shared" si="398"/>
        <v>154</v>
      </c>
      <c r="AD1130" s="7">
        <f t="shared" si="399"/>
        <v>203</v>
      </c>
      <c r="AM1130" s="12" t="str">
        <f t="shared" si="404"/>
        <v>increase or decrease</v>
      </c>
      <c r="AN1130" s="12" t="str">
        <f t="shared" si="405"/>
        <v>increase</v>
      </c>
      <c r="AO1130" s="12" t="str">
        <f t="shared" si="406"/>
        <v>increase or decrease</v>
      </c>
      <c r="AP1130" s="12" t="str">
        <f t="shared" si="407"/>
        <v>increase</v>
      </c>
      <c r="AQ1130" s="12" t="str">
        <f t="shared" si="408"/>
        <v>increase or decrease</v>
      </c>
      <c r="AR1130" s="12" t="str">
        <f t="shared" si="409"/>
        <v>increase</v>
      </c>
      <c r="AS1130" s="12" t="str">
        <f t="shared" si="410"/>
        <v>increase or decrease</v>
      </c>
      <c r="AT1130" s="12" t="str">
        <f t="shared" si="411"/>
        <v>increase</v>
      </c>
      <c r="AU1130" s="12" t="str">
        <f t="shared" si="412"/>
        <v>increase or decrease</v>
      </c>
      <c r="AV1130" s="12" t="str">
        <f t="shared" si="413"/>
        <v>increase</v>
      </c>
      <c r="AW1130" s="12" t="str">
        <f t="shared" si="414"/>
        <v>increase or decrease</v>
      </c>
      <c r="AX1130" s="12" t="str">
        <f t="shared" si="415"/>
        <v>increase</v>
      </c>
      <c r="AY1130" s="103"/>
      <c r="AZ1130" s="103" t="str">
        <f t="shared" si="416"/>
        <v xml:space="preserve"> </v>
      </c>
      <c r="BA1130" s="103" t="str">
        <f t="shared" si="417"/>
        <v>increase</v>
      </c>
      <c r="BB1130" s="103" t="str">
        <f t="shared" si="418"/>
        <v xml:space="preserve"> </v>
      </c>
      <c r="BC1130" s="12" t="str">
        <f t="shared" si="419"/>
        <v>increase</v>
      </c>
      <c r="BD1130" s="12" t="str">
        <f t="shared" si="420"/>
        <v xml:space="preserve"> </v>
      </c>
      <c r="BE1130" s="12" t="str">
        <f t="shared" si="421"/>
        <v xml:space="preserve"> </v>
      </c>
      <c r="BH1130" s="110">
        <f t="shared" si="422"/>
        <v>0.15686274509803921</v>
      </c>
      <c r="BI1130" s="110">
        <f t="shared" si="423"/>
        <v>0.21584699453551912</v>
      </c>
      <c r="BJ1130" s="110">
        <f t="shared" si="424"/>
        <v>0.35809018567639256</v>
      </c>
      <c r="BK1130" s="110">
        <f t="shared" si="425"/>
        <v>0.33333333333333331</v>
      </c>
      <c r="BL1130" s="110">
        <f t="shared" si="426"/>
        <v>0.42076502732240439</v>
      </c>
      <c r="BM1130" s="110">
        <f t="shared" si="427"/>
        <v>0.53846153846153844</v>
      </c>
      <c r="BN1130" s="103"/>
      <c r="BO1130" s="130">
        <f t="shared" si="400"/>
        <v>0.53846153846153844</v>
      </c>
      <c r="BP1130" s="130" cm="1">
        <f t="array" ref="BP1130">MIN(IF(BH1130:BM1130&lt;0, BH1130:BM1130))</f>
        <v>0</v>
      </c>
      <c r="BQ1130" s="12">
        <f t="shared" si="401"/>
        <v>0</v>
      </c>
      <c r="BR1130" s="12">
        <f t="shared" si="402"/>
        <v>0</v>
      </c>
      <c r="BS1130" s="12">
        <f t="shared" si="403"/>
        <v>0</v>
      </c>
      <c r="BT1130" s="12"/>
      <c r="CA1130" s="108"/>
    </row>
    <row r="1131" spans="1:79" x14ac:dyDescent="0.35">
      <c r="A1131" s="18" t="s">
        <v>491</v>
      </c>
      <c r="B1131" s="3" t="s">
        <v>44</v>
      </c>
      <c r="C1131" s="12">
        <v>23109</v>
      </c>
      <c r="D1131" s="12" t="s">
        <v>337</v>
      </c>
      <c r="E1131" s="12">
        <v>223976</v>
      </c>
      <c r="F1131" s="12" t="s">
        <v>479</v>
      </c>
      <c r="G1131" s="12">
        <v>223995</v>
      </c>
      <c r="H1131" s="12">
        <v>1</v>
      </c>
      <c r="I1131" s="7" t="str">
        <f t="shared" si="393"/>
        <v>Matches old PSSE info</v>
      </c>
      <c r="L1131" s="12">
        <v>306</v>
      </c>
      <c r="M1131" s="12">
        <v>366</v>
      </c>
      <c r="N1131" s="12">
        <v>377</v>
      </c>
      <c r="O1131" s="12">
        <v>306</v>
      </c>
      <c r="P1131" s="12">
        <v>366</v>
      </c>
      <c r="Q1131" s="12">
        <v>377</v>
      </c>
      <c r="R1131" s="1"/>
      <c r="S1131" s="96">
        <v>354</v>
      </c>
      <c r="T1131" s="96">
        <v>445</v>
      </c>
      <c r="U1131" s="96">
        <v>501</v>
      </c>
      <c r="V1131" s="96">
        <v>408</v>
      </c>
      <c r="W1131" s="96">
        <v>478</v>
      </c>
      <c r="X1131" s="98">
        <v>501</v>
      </c>
      <c r="Y1131" s="56">
        <f t="shared" si="394"/>
        <v>48</v>
      </c>
      <c r="Z1131" s="7">
        <f t="shared" si="395"/>
        <v>79</v>
      </c>
      <c r="AA1131" s="7">
        <f t="shared" si="396"/>
        <v>124</v>
      </c>
      <c r="AB1131" s="7">
        <f t="shared" si="397"/>
        <v>102</v>
      </c>
      <c r="AC1131" s="7">
        <f t="shared" si="398"/>
        <v>112</v>
      </c>
      <c r="AD1131" s="7">
        <f t="shared" si="399"/>
        <v>124</v>
      </c>
      <c r="AM1131" s="12" t="str">
        <f t="shared" si="404"/>
        <v>increase or decrease</v>
      </c>
      <c r="AN1131" s="12" t="str">
        <f t="shared" si="405"/>
        <v>increase</v>
      </c>
      <c r="AO1131" s="12" t="str">
        <f t="shared" si="406"/>
        <v>increase or decrease</v>
      </c>
      <c r="AP1131" s="12" t="str">
        <f t="shared" si="407"/>
        <v>increase</v>
      </c>
      <c r="AQ1131" s="12" t="str">
        <f t="shared" si="408"/>
        <v>increase or decrease</v>
      </c>
      <c r="AR1131" s="12" t="str">
        <f t="shared" si="409"/>
        <v>increase</v>
      </c>
      <c r="AS1131" s="12" t="str">
        <f t="shared" si="410"/>
        <v>increase or decrease</v>
      </c>
      <c r="AT1131" s="12" t="str">
        <f t="shared" si="411"/>
        <v>increase</v>
      </c>
      <c r="AU1131" s="12" t="str">
        <f t="shared" si="412"/>
        <v>increase or decrease</v>
      </c>
      <c r="AV1131" s="12" t="str">
        <f t="shared" si="413"/>
        <v>increase</v>
      </c>
      <c r="AW1131" s="12" t="str">
        <f t="shared" si="414"/>
        <v>increase or decrease</v>
      </c>
      <c r="AX1131" s="12" t="str">
        <f t="shared" si="415"/>
        <v>increase</v>
      </c>
      <c r="AY1131" s="103"/>
      <c r="AZ1131" s="103" t="str">
        <f t="shared" si="416"/>
        <v xml:space="preserve"> </v>
      </c>
      <c r="BA1131" s="103" t="str">
        <f t="shared" si="417"/>
        <v>increase</v>
      </c>
      <c r="BB1131" s="103" t="str">
        <f t="shared" si="418"/>
        <v xml:space="preserve"> </v>
      </c>
      <c r="BC1131" s="12" t="str">
        <f t="shared" si="419"/>
        <v>increase</v>
      </c>
      <c r="BD1131" s="12" t="str">
        <f t="shared" si="420"/>
        <v xml:space="preserve"> </v>
      </c>
      <c r="BE1131" s="12" t="str">
        <f t="shared" si="421"/>
        <v xml:space="preserve"> </v>
      </c>
      <c r="BH1131" s="110">
        <f t="shared" si="422"/>
        <v>0.15686274509803921</v>
      </c>
      <c r="BI1131" s="110">
        <f t="shared" si="423"/>
        <v>0.21584699453551912</v>
      </c>
      <c r="BJ1131" s="110">
        <f t="shared" si="424"/>
        <v>0.32891246684350134</v>
      </c>
      <c r="BK1131" s="110">
        <f t="shared" si="425"/>
        <v>0.33333333333333331</v>
      </c>
      <c r="BL1131" s="110">
        <f t="shared" si="426"/>
        <v>0.30601092896174864</v>
      </c>
      <c r="BM1131" s="110">
        <f t="shared" si="427"/>
        <v>0.32891246684350134</v>
      </c>
      <c r="BN1131" s="103"/>
      <c r="BO1131" s="130">
        <f t="shared" si="400"/>
        <v>0.33333333333333331</v>
      </c>
      <c r="BP1131" s="130" cm="1">
        <f t="array" ref="BP1131">MIN(IF(BH1131:BM1131&lt;0, BH1131:BM1131))</f>
        <v>0</v>
      </c>
      <c r="BQ1131" s="12">
        <f t="shared" si="401"/>
        <v>0</v>
      </c>
      <c r="BR1131" s="12">
        <f t="shared" si="402"/>
        <v>0</v>
      </c>
      <c r="BS1131" s="12">
        <f t="shared" si="403"/>
        <v>0</v>
      </c>
      <c r="BT1131" s="12"/>
      <c r="CA1131" s="108"/>
    </row>
    <row r="1132" spans="1:79" x14ac:dyDescent="0.35">
      <c r="A1132" s="18" t="s">
        <v>491</v>
      </c>
      <c r="B1132" s="3" t="s">
        <v>44</v>
      </c>
      <c r="C1132" s="12">
        <v>23109</v>
      </c>
      <c r="D1132" s="12" t="s">
        <v>337</v>
      </c>
      <c r="E1132" s="12">
        <v>223976</v>
      </c>
      <c r="F1132" s="12" t="s">
        <v>479</v>
      </c>
      <c r="G1132" s="12">
        <v>224004</v>
      </c>
      <c r="H1132" s="12">
        <v>1</v>
      </c>
      <c r="I1132" s="104" t="str">
        <f t="shared" ref="I1132:I1164" si="428">IF(COUNTIF($C$467:$C$813,C1132)&gt;0,IF(AND((E1132=INDEX($E$467:$E$813,MATCH(C1132,$C$467:$C$813,0))),(G1132=INDEX($G$467:$G$813,MATCH(C1132,$C$467:$C$813,0))),(H1132=INDEX($H$467:$H$813,MATCH(C1132,$C$467:$C$813,0)))),"Matches old PSSE info","Does not match old PSSE info"),"New Update")</f>
        <v>Does not match old PSSE info</v>
      </c>
      <c r="L1132" s="12">
        <v>306</v>
      </c>
      <c r="M1132" s="12">
        <v>366</v>
      </c>
      <c r="N1132" s="12">
        <v>377</v>
      </c>
      <c r="O1132" s="12">
        <v>306</v>
      </c>
      <c r="P1132" s="12">
        <v>366</v>
      </c>
      <c r="Q1132" s="12">
        <v>377</v>
      </c>
      <c r="R1132" s="1"/>
      <c r="S1132" s="96">
        <v>354</v>
      </c>
      <c r="T1132" s="96">
        <v>445</v>
      </c>
      <c r="U1132" s="96">
        <v>501</v>
      </c>
      <c r="V1132" s="96">
        <v>408</v>
      </c>
      <c r="W1132" s="96">
        <v>478</v>
      </c>
      <c r="X1132" s="98">
        <v>501</v>
      </c>
      <c r="Y1132" s="56">
        <f t="shared" si="394"/>
        <v>48</v>
      </c>
      <c r="Z1132" s="7">
        <f t="shared" si="395"/>
        <v>79</v>
      </c>
      <c r="AA1132" s="7">
        <f t="shared" si="396"/>
        <v>124</v>
      </c>
      <c r="AB1132" s="7">
        <f t="shared" si="397"/>
        <v>102</v>
      </c>
      <c r="AC1132" s="7">
        <f t="shared" si="398"/>
        <v>112</v>
      </c>
      <c r="AD1132" s="7">
        <f t="shared" si="399"/>
        <v>124</v>
      </c>
      <c r="AM1132" s="12" t="str">
        <f t="shared" si="404"/>
        <v>increase or decrease</v>
      </c>
      <c r="AN1132" s="12" t="str">
        <f t="shared" si="405"/>
        <v>increase</v>
      </c>
      <c r="AO1132" s="12" t="str">
        <f t="shared" si="406"/>
        <v>increase or decrease</v>
      </c>
      <c r="AP1132" s="12" t="str">
        <f t="shared" si="407"/>
        <v>increase</v>
      </c>
      <c r="AQ1132" s="12" t="str">
        <f t="shared" si="408"/>
        <v>increase or decrease</v>
      </c>
      <c r="AR1132" s="12" t="str">
        <f t="shared" si="409"/>
        <v>increase</v>
      </c>
      <c r="AS1132" s="12" t="str">
        <f t="shared" si="410"/>
        <v>increase or decrease</v>
      </c>
      <c r="AT1132" s="12" t="str">
        <f t="shared" si="411"/>
        <v>increase</v>
      </c>
      <c r="AU1132" s="12" t="str">
        <f t="shared" si="412"/>
        <v>increase or decrease</v>
      </c>
      <c r="AV1132" s="12" t="str">
        <f t="shared" si="413"/>
        <v>increase</v>
      </c>
      <c r="AW1132" s="12" t="str">
        <f t="shared" si="414"/>
        <v>increase or decrease</v>
      </c>
      <c r="AX1132" s="12" t="str">
        <f t="shared" si="415"/>
        <v>increase</v>
      </c>
      <c r="AY1132" s="103"/>
      <c r="AZ1132" s="103" t="str">
        <f t="shared" si="416"/>
        <v xml:space="preserve"> </v>
      </c>
      <c r="BA1132" s="103" t="str">
        <f t="shared" si="417"/>
        <v>increase</v>
      </c>
      <c r="BB1132" s="103" t="str">
        <f t="shared" si="418"/>
        <v xml:space="preserve"> </v>
      </c>
      <c r="BC1132" s="12" t="str">
        <f t="shared" si="419"/>
        <v>increase</v>
      </c>
      <c r="BD1132" s="12" t="str">
        <f t="shared" si="420"/>
        <v xml:space="preserve"> </v>
      </c>
      <c r="BE1132" s="12" t="str">
        <f t="shared" si="421"/>
        <v xml:space="preserve"> </v>
      </c>
      <c r="BH1132" s="110">
        <f t="shared" si="422"/>
        <v>0.15686274509803921</v>
      </c>
      <c r="BI1132" s="110">
        <f t="shared" si="423"/>
        <v>0.21584699453551912</v>
      </c>
      <c r="BJ1132" s="110">
        <f t="shared" si="424"/>
        <v>0.32891246684350134</v>
      </c>
      <c r="BK1132" s="110">
        <f t="shared" si="425"/>
        <v>0.33333333333333331</v>
      </c>
      <c r="BL1132" s="110">
        <f t="shared" si="426"/>
        <v>0.30601092896174864</v>
      </c>
      <c r="BM1132" s="110">
        <f t="shared" si="427"/>
        <v>0.32891246684350134</v>
      </c>
      <c r="BN1132" s="103"/>
      <c r="BO1132" s="130">
        <f t="shared" si="400"/>
        <v>0.33333333333333331</v>
      </c>
      <c r="BP1132" s="130" cm="1">
        <f t="array" ref="BP1132">MIN(IF(BH1132:BM1132&lt;0, BH1132:BM1132))</f>
        <v>0</v>
      </c>
      <c r="BQ1132" s="12">
        <f t="shared" si="401"/>
        <v>0</v>
      </c>
      <c r="BR1132" s="12">
        <f t="shared" si="402"/>
        <v>0</v>
      </c>
      <c r="BS1132" s="12">
        <f t="shared" si="403"/>
        <v>0</v>
      </c>
      <c r="BT1132" s="12"/>
      <c r="CA1132" s="108"/>
    </row>
    <row r="1133" spans="1:79" x14ac:dyDescent="0.35">
      <c r="A1133" s="18" t="s">
        <v>488</v>
      </c>
      <c r="B1133" s="3" t="s">
        <v>44</v>
      </c>
      <c r="C1133" s="12">
        <v>23111</v>
      </c>
      <c r="D1133" s="12" t="s">
        <v>339</v>
      </c>
      <c r="E1133" s="12">
        <v>223937</v>
      </c>
      <c r="F1133" s="12" t="s">
        <v>340</v>
      </c>
      <c r="G1133" s="12">
        <v>314290</v>
      </c>
      <c r="H1133" s="12">
        <v>1</v>
      </c>
      <c r="I1133" s="7" t="str">
        <f t="shared" si="428"/>
        <v>Matches old PSSE info</v>
      </c>
      <c r="L1133" s="12">
        <v>1296</v>
      </c>
      <c r="M1133" s="12">
        <v>1428</v>
      </c>
      <c r="N1133" s="12">
        <v>1600</v>
      </c>
      <c r="O1133" s="12">
        <v>1476</v>
      </c>
      <c r="P1133" s="12">
        <v>1552</v>
      </c>
      <c r="Q1133" s="12">
        <v>1600</v>
      </c>
      <c r="R1133" s="1"/>
      <c r="S1133" s="5">
        <v>796</v>
      </c>
      <c r="T1133" s="5">
        <v>796</v>
      </c>
      <c r="U1133" s="5">
        <v>835</v>
      </c>
      <c r="V1133" s="5">
        <v>796</v>
      </c>
      <c r="W1133" s="5">
        <v>796</v>
      </c>
      <c r="X1133" s="52">
        <v>835</v>
      </c>
      <c r="Y1133" s="56">
        <f t="shared" ref="Y1133:Y1164" si="429">S1133-L1133</f>
        <v>-500</v>
      </c>
      <c r="Z1133" s="7">
        <f t="shared" ref="Z1133:Z1164" si="430">T1133-M1133</f>
        <v>-632</v>
      </c>
      <c r="AA1133" s="7">
        <f t="shared" ref="AA1133:AA1164" si="431">U1133-N1133</f>
        <v>-765</v>
      </c>
      <c r="AB1133" s="7">
        <f t="shared" ref="AB1133:AB1164" si="432">V1133-O1133</f>
        <v>-680</v>
      </c>
      <c r="AC1133" s="7">
        <f t="shared" ref="AC1133:AC1164" si="433">W1133-P1133</f>
        <v>-756</v>
      </c>
      <c r="AD1133" s="7">
        <f t="shared" ref="AD1133:AD1164" si="434">X1133-Q1133</f>
        <v>-765</v>
      </c>
      <c r="AM1133" s="12" t="str">
        <f t="shared" si="404"/>
        <v>increase or decrease</v>
      </c>
      <c r="AN1133" s="12" t="str">
        <f t="shared" si="405"/>
        <v>decrease</v>
      </c>
      <c r="AO1133" s="12" t="str">
        <f t="shared" si="406"/>
        <v>increase or decrease</v>
      </c>
      <c r="AP1133" s="12" t="str">
        <f t="shared" si="407"/>
        <v>decrease</v>
      </c>
      <c r="AQ1133" s="12" t="str">
        <f t="shared" si="408"/>
        <v>increase or decrease</v>
      </c>
      <c r="AR1133" s="12" t="str">
        <f t="shared" si="409"/>
        <v>decrease</v>
      </c>
      <c r="AS1133" s="12" t="str">
        <f t="shared" si="410"/>
        <v>increase or decrease</v>
      </c>
      <c r="AT1133" s="12" t="str">
        <f t="shared" si="411"/>
        <v>decrease</v>
      </c>
      <c r="AU1133" s="12" t="str">
        <f t="shared" si="412"/>
        <v>increase or decrease</v>
      </c>
      <c r="AV1133" s="12" t="str">
        <f t="shared" si="413"/>
        <v>decrease</v>
      </c>
      <c r="AW1133" s="12" t="str">
        <f t="shared" si="414"/>
        <v>increase or decrease</v>
      </c>
      <c r="AX1133" s="12" t="str">
        <f t="shared" si="415"/>
        <v>decrease</v>
      </c>
      <c r="AY1133" s="103"/>
      <c r="AZ1133" s="103" t="str">
        <f t="shared" si="416"/>
        <v xml:space="preserve"> </v>
      </c>
      <c r="BA1133" s="103" t="str">
        <f t="shared" si="417"/>
        <v xml:space="preserve"> </v>
      </c>
      <c r="BB1133" s="103" t="str">
        <f t="shared" si="418"/>
        <v>decrease</v>
      </c>
      <c r="BC1133" s="12" t="str">
        <f t="shared" si="419"/>
        <v xml:space="preserve"> </v>
      </c>
      <c r="BD1133" s="12" t="str">
        <f t="shared" si="420"/>
        <v>decrease</v>
      </c>
      <c r="BE1133" s="12" t="str">
        <f t="shared" si="421"/>
        <v xml:space="preserve"> </v>
      </c>
      <c r="BH1133" s="110">
        <f t="shared" si="422"/>
        <v>-0.38580246913580246</v>
      </c>
      <c r="BI1133" s="110">
        <f t="shared" si="423"/>
        <v>-0.44257703081232491</v>
      </c>
      <c r="BJ1133" s="110">
        <f t="shared" si="424"/>
        <v>-0.47812500000000002</v>
      </c>
      <c r="BK1133" s="110">
        <f t="shared" si="425"/>
        <v>-0.46070460704607047</v>
      </c>
      <c r="BL1133" s="110">
        <f t="shared" si="426"/>
        <v>-0.48711340206185566</v>
      </c>
      <c r="BM1133" s="110">
        <f t="shared" si="427"/>
        <v>-0.47812500000000002</v>
      </c>
      <c r="BN1133" s="103"/>
      <c r="BO1133" s="130">
        <f t="shared" si="400"/>
        <v>-0.48711340206185566</v>
      </c>
      <c r="BP1133" s="130" cm="1">
        <f t="array" ref="BP1133">MIN(IF(BH1133:BM1133&lt;0, BH1133:BM1133))</f>
        <v>-0.48711340206185566</v>
      </c>
      <c r="BQ1133" s="12">
        <f t="shared" si="401"/>
        <v>1</v>
      </c>
      <c r="BR1133" s="12">
        <f t="shared" si="402"/>
        <v>0</v>
      </c>
      <c r="BS1133" s="12">
        <f t="shared" si="403"/>
        <v>0</v>
      </c>
      <c r="BT1133" s="12"/>
      <c r="CA1133" s="108"/>
    </row>
    <row r="1134" spans="1:79" x14ac:dyDescent="0.35">
      <c r="A1134" s="18" t="s">
        <v>488</v>
      </c>
      <c r="B1134" s="3" t="s">
        <v>44</v>
      </c>
      <c r="C1134" s="12">
        <v>23122</v>
      </c>
      <c r="D1134" s="12" t="s">
        <v>335</v>
      </c>
      <c r="E1134" s="12">
        <v>223951</v>
      </c>
      <c r="F1134" s="12" t="s">
        <v>314</v>
      </c>
      <c r="G1134" s="12">
        <v>226827</v>
      </c>
      <c r="H1134" s="12">
        <v>1</v>
      </c>
      <c r="I1134" s="7" t="str">
        <f t="shared" si="428"/>
        <v>Matches old PSSE info</v>
      </c>
      <c r="L1134" s="12">
        <v>608</v>
      </c>
      <c r="M1134" s="12">
        <v>752</v>
      </c>
      <c r="N1134" s="12">
        <v>856</v>
      </c>
      <c r="O1134" s="12">
        <v>706</v>
      </c>
      <c r="P1134" s="12">
        <v>852</v>
      </c>
      <c r="Q1134" s="12">
        <v>980</v>
      </c>
      <c r="R1134" s="1"/>
      <c r="S1134" s="5">
        <v>559</v>
      </c>
      <c r="T1134" s="5">
        <v>680</v>
      </c>
      <c r="U1134" s="5">
        <v>782</v>
      </c>
      <c r="V1134" s="5">
        <v>643</v>
      </c>
      <c r="W1134" s="5">
        <v>793</v>
      </c>
      <c r="X1134" s="52">
        <v>912</v>
      </c>
      <c r="Y1134" s="56">
        <f t="shared" si="429"/>
        <v>-49</v>
      </c>
      <c r="Z1134" s="7">
        <f t="shared" si="430"/>
        <v>-72</v>
      </c>
      <c r="AA1134" s="7">
        <f t="shared" si="431"/>
        <v>-74</v>
      </c>
      <c r="AB1134" s="7">
        <f t="shared" si="432"/>
        <v>-63</v>
      </c>
      <c r="AC1134" s="7">
        <f t="shared" si="433"/>
        <v>-59</v>
      </c>
      <c r="AD1134" s="7">
        <f t="shared" si="434"/>
        <v>-68</v>
      </c>
      <c r="AM1134" s="12" t="str">
        <f t="shared" si="404"/>
        <v>increase or decrease</v>
      </c>
      <c r="AN1134" s="12" t="str">
        <f t="shared" si="405"/>
        <v>decrease</v>
      </c>
      <c r="AO1134" s="12" t="str">
        <f t="shared" si="406"/>
        <v>increase or decrease</v>
      </c>
      <c r="AP1134" s="12" t="str">
        <f t="shared" si="407"/>
        <v>decrease</v>
      </c>
      <c r="AQ1134" s="12" t="str">
        <f t="shared" si="408"/>
        <v>increase or decrease</v>
      </c>
      <c r="AR1134" s="12" t="str">
        <f t="shared" si="409"/>
        <v>decrease</v>
      </c>
      <c r="AS1134" s="12" t="str">
        <f t="shared" si="410"/>
        <v>increase or decrease</v>
      </c>
      <c r="AT1134" s="12" t="str">
        <f t="shared" si="411"/>
        <v>decrease</v>
      </c>
      <c r="AU1134" s="12" t="str">
        <f t="shared" si="412"/>
        <v>increase or decrease</v>
      </c>
      <c r="AV1134" s="12" t="str">
        <f t="shared" si="413"/>
        <v>decrease</v>
      </c>
      <c r="AW1134" s="12" t="str">
        <f t="shared" si="414"/>
        <v>increase or decrease</v>
      </c>
      <c r="AX1134" s="12" t="str">
        <f t="shared" si="415"/>
        <v>decrease</v>
      </c>
      <c r="AY1134" s="103"/>
      <c r="AZ1134" s="103" t="str">
        <f t="shared" si="416"/>
        <v xml:space="preserve"> </v>
      </c>
      <c r="BA1134" s="103" t="str">
        <f t="shared" si="417"/>
        <v xml:space="preserve"> </v>
      </c>
      <c r="BB1134" s="103" t="str">
        <f t="shared" si="418"/>
        <v>decrease</v>
      </c>
      <c r="BC1134" s="12" t="str">
        <f t="shared" si="419"/>
        <v xml:space="preserve"> </v>
      </c>
      <c r="BD1134" s="12" t="str">
        <f t="shared" si="420"/>
        <v>decrease</v>
      </c>
      <c r="BE1134" s="12" t="str">
        <f t="shared" si="421"/>
        <v xml:space="preserve"> </v>
      </c>
      <c r="BH1134" s="110">
        <f t="shared" si="422"/>
        <v>-8.0592105263157895E-2</v>
      </c>
      <c r="BI1134" s="110">
        <f t="shared" si="423"/>
        <v>-9.5744680851063829E-2</v>
      </c>
      <c r="BJ1134" s="110">
        <f t="shared" si="424"/>
        <v>-8.6448598130841117E-2</v>
      </c>
      <c r="BK1134" s="110">
        <f t="shared" si="425"/>
        <v>-8.9235127478753534E-2</v>
      </c>
      <c r="BL1134" s="110">
        <f t="shared" si="426"/>
        <v>-6.9248826291079812E-2</v>
      </c>
      <c r="BM1134" s="110">
        <f t="shared" si="427"/>
        <v>-6.9387755102040816E-2</v>
      </c>
      <c r="BN1134" s="103"/>
      <c r="BO1134" s="130">
        <f t="shared" si="400"/>
        <v>-9.5744680851063829E-2</v>
      </c>
      <c r="BP1134" s="130" cm="1">
        <f t="array" ref="BP1134">MIN(IF(BH1134:BM1134&lt;0, BH1134:BM1134))</f>
        <v>-9.5744680851063829E-2</v>
      </c>
      <c r="BQ1134" s="12">
        <f t="shared" si="401"/>
        <v>0</v>
      </c>
      <c r="BR1134" s="12">
        <f t="shared" si="402"/>
        <v>0</v>
      </c>
      <c r="BS1134" s="12">
        <f t="shared" si="403"/>
        <v>1</v>
      </c>
      <c r="BT1134" s="12"/>
      <c r="CA1134" s="108"/>
    </row>
    <row r="1135" spans="1:79" x14ac:dyDescent="0.35">
      <c r="A1135" s="18" t="s">
        <v>488</v>
      </c>
      <c r="B1135" s="3" t="s">
        <v>44</v>
      </c>
      <c r="C1135" s="12">
        <v>23123</v>
      </c>
      <c r="D1135" s="12" t="s">
        <v>335</v>
      </c>
      <c r="E1135" s="12">
        <v>223952</v>
      </c>
      <c r="F1135" s="12" t="s">
        <v>314</v>
      </c>
      <c r="G1135" s="12">
        <v>226829</v>
      </c>
      <c r="H1135" s="12">
        <v>1</v>
      </c>
      <c r="I1135" s="7" t="str">
        <f t="shared" si="428"/>
        <v>Matches old PSSE info</v>
      </c>
      <c r="L1135" s="12">
        <v>608</v>
      </c>
      <c r="M1135" s="12">
        <v>752</v>
      </c>
      <c r="N1135" s="12">
        <v>856</v>
      </c>
      <c r="O1135" s="12">
        <v>706</v>
      </c>
      <c r="P1135" s="12">
        <v>852</v>
      </c>
      <c r="Q1135" s="12">
        <v>980</v>
      </c>
      <c r="R1135" s="1"/>
      <c r="S1135" s="5">
        <v>559</v>
      </c>
      <c r="T1135" s="5">
        <v>680</v>
      </c>
      <c r="U1135" s="5">
        <v>782</v>
      </c>
      <c r="V1135" s="5">
        <v>643</v>
      </c>
      <c r="W1135" s="5">
        <v>793</v>
      </c>
      <c r="X1135" s="52">
        <v>912</v>
      </c>
      <c r="Y1135" s="56">
        <f t="shared" si="429"/>
        <v>-49</v>
      </c>
      <c r="Z1135" s="7">
        <f t="shared" si="430"/>
        <v>-72</v>
      </c>
      <c r="AA1135" s="7">
        <f t="shared" si="431"/>
        <v>-74</v>
      </c>
      <c r="AB1135" s="7">
        <f t="shared" si="432"/>
        <v>-63</v>
      </c>
      <c r="AC1135" s="7">
        <f t="shared" si="433"/>
        <v>-59</v>
      </c>
      <c r="AD1135" s="7">
        <f t="shared" si="434"/>
        <v>-68</v>
      </c>
      <c r="AM1135" s="12" t="str">
        <f t="shared" si="404"/>
        <v>increase or decrease</v>
      </c>
      <c r="AN1135" s="12" t="str">
        <f t="shared" si="405"/>
        <v>decrease</v>
      </c>
      <c r="AO1135" s="12" t="str">
        <f t="shared" si="406"/>
        <v>increase or decrease</v>
      </c>
      <c r="AP1135" s="12" t="str">
        <f t="shared" si="407"/>
        <v>decrease</v>
      </c>
      <c r="AQ1135" s="12" t="str">
        <f t="shared" si="408"/>
        <v>increase or decrease</v>
      </c>
      <c r="AR1135" s="12" t="str">
        <f t="shared" si="409"/>
        <v>decrease</v>
      </c>
      <c r="AS1135" s="12" t="str">
        <f t="shared" si="410"/>
        <v>increase or decrease</v>
      </c>
      <c r="AT1135" s="12" t="str">
        <f t="shared" si="411"/>
        <v>decrease</v>
      </c>
      <c r="AU1135" s="12" t="str">
        <f t="shared" si="412"/>
        <v>increase or decrease</v>
      </c>
      <c r="AV1135" s="12" t="str">
        <f t="shared" si="413"/>
        <v>decrease</v>
      </c>
      <c r="AW1135" s="12" t="str">
        <f t="shared" si="414"/>
        <v>increase or decrease</v>
      </c>
      <c r="AX1135" s="12" t="str">
        <f t="shared" si="415"/>
        <v>decrease</v>
      </c>
      <c r="AY1135" s="103"/>
      <c r="AZ1135" s="103" t="str">
        <f t="shared" si="416"/>
        <v xml:space="preserve"> </v>
      </c>
      <c r="BA1135" s="103" t="str">
        <f t="shared" si="417"/>
        <v xml:space="preserve"> </v>
      </c>
      <c r="BB1135" s="103" t="str">
        <f t="shared" si="418"/>
        <v>decrease</v>
      </c>
      <c r="BC1135" s="12" t="str">
        <f t="shared" si="419"/>
        <v xml:space="preserve"> </v>
      </c>
      <c r="BD1135" s="12" t="str">
        <f t="shared" si="420"/>
        <v>decrease</v>
      </c>
      <c r="BE1135" s="12" t="str">
        <f t="shared" si="421"/>
        <v xml:space="preserve"> </v>
      </c>
      <c r="BH1135" s="110">
        <f t="shared" si="422"/>
        <v>-8.0592105263157895E-2</v>
      </c>
      <c r="BI1135" s="110">
        <f t="shared" si="423"/>
        <v>-9.5744680851063829E-2</v>
      </c>
      <c r="BJ1135" s="110">
        <f t="shared" si="424"/>
        <v>-8.6448598130841117E-2</v>
      </c>
      <c r="BK1135" s="110">
        <f t="shared" si="425"/>
        <v>-8.9235127478753534E-2</v>
      </c>
      <c r="BL1135" s="110">
        <f t="shared" si="426"/>
        <v>-6.9248826291079812E-2</v>
      </c>
      <c r="BM1135" s="110">
        <f t="shared" si="427"/>
        <v>-6.9387755102040816E-2</v>
      </c>
      <c r="BN1135" s="103"/>
      <c r="BO1135" s="130">
        <f t="shared" si="400"/>
        <v>-9.5744680851063829E-2</v>
      </c>
      <c r="BP1135" s="130" cm="1">
        <f t="array" ref="BP1135">MIN(IF(BH1135:BM1135&lt;0, BH1135:BM1135))</f>
        <v>-9.5744680851063829E-2</v>
      </c>
      <c r="BQ1135" s="12">
        <f t="shared" si="401"/>
        <v>0</v>
      </c>
      <c r="BR1135" s="12">
        <f t="shared" si="402"/>
        <v>0</v>
      </c>
      <c r="BS1135" s="12">
        <f t="shared" si="403"/>
        <v>1</v>
      </c>
      <c r="BT1135" s="12"/>
      <c r="CA1135" s="108"/>
    </row>
    <row r="1136" spans="1:79" x14ac:dyDescent="0.35">
      <c r="A1136" s="18" t="s">
        <v>487</v>
      </c>
      <c r="B1136" s="3" t="s">
        <v>44</v>
      </c>
      <c r="C1136" s="12">
        <v>23124</v>
      </c>
      <c r="D1136" s="12" t="s">
        <v>335</v>
      </c>
      <c r="E1136" s="12">
        <v>223954</v>
      </c>
      <c r="F1136" s="12" t="s">
        <v>314</v>
      </c>
      <c r="G1136" s="12">
        <v>226828</v>
      </c>
      <c r="H1136" s="12">
        <v>1</v>
      </c>
      <c r="I1136" s="104" t="str">
        <f t="shared" si="428"/>
        <v>New Update</v>
      </c>
      <c r="L1136" s="12">
        <v>608</v>
      </c>
      <c r="M1136" s="12">
        <v>764</v>
      </c>
      <c r="N1136" s="12">
        <v>856</v>
      </c>
      <c r="O1136" s="12">
        <v>715</v>
      </c>
      <c r="P1136" s="12">
        <v>874</v>
      </c>
      <c r="Q1136" s="12">
        <v>981</v>
      </c>
      <c r="R1136" s="1"/>
      <c r="S1136" s="12">
        <v>608</v>
      </c>
      <c r="T1136" s="12">
        <v>764</v>
      </c>
      <c r="U1136" s="12">
        <v>856</v>
      </c>
      <c r="V1136" s="12">
        <v>715</v>
      </c>
      <c r="W1136" s="12">
        <v>874</v>
      </c>
      <c r="X1136" s="48">
        <v>981</v>
      </c>
      <c r="Y1136" s="56">
        <f t="shared" si="429"/>
        <v>0</v>
      </c>
      <c r="Z1136" s="7">
        <f t="shared" si="430"/>
        <v>0</v>
      </c>
      <c r="AA1136" s="7">
        <f t="shared" si="431"/>
        <v>0</v>
      </c>
      <c r="AB1136" s="7">
        <f t="shared" si="432"/>
        <v>0</v>
      </c>
      <c r="AC1136" s="7">
        <f t="shared" si="433"/>
        <v>0</v>
      </c>
      <c r="AD1136" s="7">
        <f t="shared" si="434"/>
        <v>0</v>
      </c>
      <c r="AM1136" s="12" t="str">
        <f t="shared" si="404"/>
        <v>no change</v>
      </c>
      <c r="AN1136" s="12" t="str">
        <f t="shared" si="405"/>
        <v>blank</v>
      </c>
      <c r="AO1136" s="12" t="str">
        <f t="shared" si="406"/>
        <v>no change</v>
      </c>
      <c r="AP1136" s="12" t="str">
        <f t="shared" si="407"/>
        <v>blank</v>
      </c>
      <c r="AQ1136" s="12" t="str">
        <f t="shared" si="408"/>
        <v>no change</v>
      </c>
      <c r="AR1136" s="12" t="str">
        <f t="shared" si="409"/>
        <v>blank</v>
      </c>
      <c r="AS1136" s="12" t="str">
        <f t="shared" si="410"/>
        <v>no change</v>
      </c>
      <c r="AT1136" s="12" t="str">
        <f t="shared" si="411"/>
        <v>blank</v>
      </c>
      <c r="AU1136" s="12" t="str">
        <f t="shared" si="412"/>
        <v>no change</v>
      </c>
      <c r="AV1136" s="12" t="str">
        <f t="shared" si="413"/>
        <v>blank</v>
      </c>
      <c r="AW1136" s="12" t="str">
        <f t="shared" si="414"/>
        <v>no change</v>
      </c>
      <c r="AX1136" s="12" t="str">
        <f t="shared" si="415"/>
        <v>blank</v>
      </c>
      <c r="AY1136" s="103"/>
      <c r="AZ1136" s="103" t="str">
        <f t="shared" si="416"/>
        <v>no change</v>
      </c>
      <c r="BA1136" s="103" t="str">
        <f t="shared" si="417"/>
        <v xml:space="preserve"> </v>
      </c>
      <c r="BB1136" s="103" t="str">
        <f t="shared" si="418"/>
        <v xml:space="preserve"> </v>
      </c>
      <c r="BC1136" s="12" t="str">
        <f t="shared" si="419"/>
        <v xml:space="preserve"> </v>
      </c>
      <c r="BD1136" s="12" t="str">
        <f t="shared" si="420"/>
        <v xml:space="preserve"> </v>
      </c>
      <c r="BE1136" s="12" t="str">
        <f t="shared" si="421"/>
        <v xml:space="preserve"> </v>
      </c>
      <c r="BH1136" s="110">
        <f t="shared" si="422"/>
        <v>0</v>
      </c>
      <c r="BI1136" s="110">
        <f t="shared" si="423"/>
        <v>0</v>
      </c>
      <c r="BJ1136" s="110">
        <f t="shared" si="424"/>
        <v>0</v>
      </c>
      <c r="BK1136" s="110">
        <f t="shared" si="425"/>
        <v>0</v>
      </c>
      <c r="BL1136" s="110">
        <f t="shared" si="426"/>
        <v>0</v>
      </c>
      <c r="BM1136" s="110">
        <f t="shared" si="427"/>
        <v>0</v>
      </c>
      <c r="BN1136" s="103"/>
      <c r="BO1136" s="130">
        <f t="shared" si="400"/>
        <v>0</v>
      </c>
      <c r="BP1136" s="130" cm="1">
        <f t="array" ref="BP1136">MIN(IF(BH1136:BM1136&lt;0, BH1136:BM1136))</f>
        <v>0</v>
      </c>
      <c r="BQ1136" s="12">
        <f t="shared" si="401"/>
        <v>0</v>
      </c>
      <c r="BR1136" s="12">
        <f t="shared" si="402"/>
        <v>0</v>
      </c>
      <c r="BS1136" s="12">
        <f t="shared" si="403"/>
        <v>0</v>
      </c>
      <c r="BT1136" s="12"/>
      <c r="CA1136" s="108"/>
    </row>
    <row r="1137" spans="1:79" x14ac:dyDescent="0.35">
      <c r="A1137" s="18" t="s">
        <v>491</v>
      </c>
      <c r="B1137" s="3" t="s">
        <v>44</v>
      </c>
      <c r="C1137" s="12">
        <v>23125</v>
      </c>
      <c r="D1137" s="12" t="s">
        <v>335</v>
      </c>
      <c r="E1137" s="12">
        <v>223953</v>
      </c>
      <c r="F1137" s="12" t="s">
        <v>314</v>
      </c>
      <c r="G1137" s="12">
        <v>226830</v>
      </c>
      <c r="H1137" s="12">
        <v>1</v>
      </c>
      <c r="I1137" s="7" t="str">
        <f t="shared" si="428"/>
        <v>Matches old PSSE info</v>
      </c>
      <c r="L1137" s="12">
        <v>608</v>
      </c>
      <c r="M1137" s="12">
        <v>752</v>
      </c>
      <c r="N1137" s="12">
        <v>856</v>
      </c>
      <c r="O1137" s="12">
        <v>706</v>
      </c>
      <c r="P1137" s="12">
        <v>852</v>
      </c>
      <c r="Q1137" s="12">
        <v>980</v>
      </c>
      <c r="R1137" s="1"/>
      <c r="S1137" s="5">
        <v>559</v>
      </c>
      <c r="T1137" s="5">
        <v>680</v>
      </c>
      <c r="U1137" s="5">
        <v>782</v>
      </c>
      <c r="V1137" s="5">
        <v>643</v>
      </c>
      <c r="W1137" s="5">
        <v>793</v>
      </c>
      <c r="X1137" s="52">
        <v>912</v>
      </c>
      <c r="Y1137" s="56">
        <f t="shared" si="429"/>
        <v>-49</v>
      </c>
      <c r="Z1137" s="7">
        <f t="shared" si="430"/>
        <v>-72</v>
      </c>
      <c r="AA1137" s="7">
        <f t="shared" si="431"/>
        <v>-74</v>
      </c>
      <c r="AB1137" s="7">
        <f t="shared" si="432"/>
        <v>-63</v>
      </c>
      <c r="AC1137" s="7">
        <f t="shared" si="433"/>
        <v>-59</v>
      </c>
      <c r="AD1137" s="7">
        <f t="shared" si="434"/>
        <v>-68</v>
      </c>
      <c r="AM1137" s="12" t="str">
        <f t="shared" si="404"/>
        <v>increase or decrease</v>
      </c>
      <c r="AN1137" s="12" t="str">
        <f t="shared" si="405"/>
        <v>decrease</v>
      </c>
      <c r="AO1137" s="12" t="str">
        <f t="shared" si="406"/>
        <v>increase or decrease</v>
      </c>
      <c r="AP1137" s="12" t="str">
        <f t="shared" si="407"/>
        <v>decrease</v>
      </c>
      <c r="AQ1137" s="12" t="str">
        <f t="shared" si="408"/>
        <v>increase or decrease</v>
      </c>
      <c r="AR1137" s="12" t="str">
        <f t="shared" si="409"/>
        <v>decrease</v>
      </c>
      <c r="AS1137" s="12" t="str">
        <f t="shared" si="410"/>
        <v>increase or decrease</v>
      </c>
      <c r="AT1137" s="12" t="str">
        <f t="shared" si="411"/>
        <v>decrease</v>
      </c>
      <c r="AU1137" s="12" t="str">
        <f t="shared" si="412"/>
        <v>increase or decrease</v>
      </c>
      <c r="AV1137" s="12" t="str">
        <f t="shared" si="413"/>
        <v>decrease</v>
      </c>
      <c r="AW1137" s="12" t="str">
        <f t="shared" si="414"/>
        <v>increase or decrease</v>
      </c>
      <c r="AX1137" s="12" t="str">
        <f t="shared" si="415"/>
        <v>decrease</v>
      </c>
      <c r="AY1137" s="103"/>
      <c r="AZ1137" s="103" t="str">
        <f t="shared" si="416"/>
        <v xml:space="preserve"> </v>
      </c>
      <c r="BA1137" s="103" t="str">
        <f t="shared" si="417"/>
        <v xml:space="preserve"> </v>
      </c>
      <c r="BB1137" s="103" t="str">
        <f t="shared" si="418"/>
        <v>decrease</v>
      </c>
      <c r="BC1137" s="12" t="str">
        <f t="shared" si="419"/>
        <v xml:space="preserve"> </v>
      </c>
      <c r="BD1137" s="12" t="str">
        <f t="shared" si="420"/>
        <v>decrease</v>
      </c>
      <c r="BE1137" s="12" t="str">
        <f t="shared" si="421"/>
        <v xml:space="preserve"> </v>
      </c>
      <c r="BH1137" s="110">
        <f t="shared" si="422"/>
        <v>-8.0592105263157895E-2</v>
      </c>
      <c r="BI1137" s="110">
        <f t="shared" si="423"/>
        <v>-9.5744680851063829E-2</v>
      </c>
      <c r="BJ1137" s="110">
        <f t="shared" si="424"/>
        <v>-8.6448598130841117E-2</v>
      </c>
      <c r="BK1137" s="110">
        <f t="shared" si="425"/>
        <v>-8.9235127478753534E-2</v>
      </c>
      <c r="BL1137" s="110">
        <f t="shared" si="426"/>
        <v>-6.9248826291079812E-2</v>
      </c>
      <c r="BM1137" s="110">
        <f t="shared" si="427"/>
        <v>-6.9387755102040816E-2</v>
      </c>
      <c r="BN1137" s="103"/>
      <c r="BO1137" s="130">
        <f t="shared" ref="BO1137:BO1160" si="435">IF(MAX(BH1137:BM1137)&lt;ABS(MIN(BH1137:BM1137)),MIN(BH1137:BM1137),MAX(BH1137:BM1137))</f>
        <v>-9.5744680851063829E-2</v>
      </c>
      <c r="BP1137" s="130" cm="1">
        <f t="array" ref="BP1137">MIN(IF(BH1137:BM1137&lt;0, BH1137:BM1137))</f>
        <v>-9.5744680851063829E-2</v>
      </c>
      <c r="BQ1137" s="12">
        <f t="shared" ref="BQ1137:BQ1164" si="436">COUNTIF(BP1137,"&lt;-0.2")</f>
        <v>0</v>
      </c>
      <c r="BR1137" s="12">
        <f t="shared" ref="BR1137:BR1164" si="437">COUNTIFS(BP1137,"&gt;-0.2",BP1137,"&lt;=-0.10")</f>
        <v>0</v>
      </c>
      <c r="BS1137" s="12">
        <f t="shared" ref="BS1137:BS1164" si="438">COUNTIFS(BP1137,"&gt;-0.1",BP1137,"&lt;0")</f>
        <v>1</v>
      </c>
      <c r="BT1137" s="12"/>
      <c r="CA1137" s="108"/>
    </row>
    <row r="1138" spans="1:79" x14ac:dyDescent="0.35">
      <c r="A1138" s="18" t="s">
        <v>488</v>
      </c>
      <c r="B1138" s="3" t="s">
        <v>44</v>
      </c>
      <c r="C1138" s="12">
        <v>23152</v>
      </c>
      <c r="D1138" s="12" t="s">
        <v>320</v>
      </c>
      <c r="E1138" s="12">
        <v>223982</v>
      </c>
      <c r="F1138" s="12" t="s">
        <v>324</v>
      </c>
      <c r="G1138" s="12">
        <v>224601</v>
      </c>
      <c r="H1138" s="12">
        <v>1</v>
      </c>
      <c r="I1138" s="7" t="str">
        <f t="shared" si="428"/>
        <v>Matches old PSSE info</v>
      </c>
      <c r="L1138" s="12">
        <v>559</v>
      </c>
      <c r="M1138" s="12">
        <v>680</v>
      </c>
      <c r="N1138" s="12">
        <v>782</v>
      </c>
      <c r="O1138" s="12">
        <v>643</v>
      </c>
      <c r="P1138" s="12">
        <v>776</v>
      </c>
      <c r="Q1138" s="12">
        <v>800</v>
      </c>
      <c r="R1138" s="1"/>
      <c r="S1138" s="5">
        <v>552</v>
      </c>
      <c r="T1138" s="12">
        <v>680</v>
      </c>
      <c r="U1138" s="12">
        <v>782</v>
      </c>
      <c r="V1138" s="5">
        <v>620</v>
      </c>
      <c r="W1138" s="5">
        <v>746</v>
      </c>
      <c r="X1138" s="48">
        <v>800</v>
      </c>
      <c r="Y1138" s="56">
        <f t="shared" si="429"/>
        <v>-7</v>
      </c>
      <c r="Z1138" s="7">
        <f t="shared" si="430"/>
        <v>0</v>
      </c>
      <c r="AA1138" s="7">
        <f t="shared" si="431"/>
        <v>0</v>
      </c>
      <c r="AB1138" s="7">
        <f t="shared" si="432"/>
        <v>-23</v>
      </c>
      <c r="AC1138" s="7">
        <f t="shared" si="433"/>
        <v>-30</v>
      </c>
      <c r="AD1138" s="7">
        <f t="shared" si="434"/>
        <v>0</v>
      </c>
      <c r="AM1138" s="12" t="str">
        <f t="shared" si="404"/>
        <v>increase or decrease</v>
      </c>
      <c r="AN1138" s="12" t="str">
        <f t="shared" si="405"/>
        <v>decrease</v>
      </c>
      <c r="AO1138" s="12" t="str">
        <f t="shared" si="406"/>
        <v>no change</v>
      </c>
      <c r="AP1138" s="12" t="str">
        <f t="shared" si="407"/>
        <v>blank</v>
      </c>
      <c r="AQ1138" s="12" t="str">
        <f t="shared" si="408"/>
        <v>no change</v>
      </c>
      <c r="AR1138" s="12" t="str">
        <f t="shared" si="409"/>
        <v>blank</v>
      </c>
      <c r="AS1138" s="12" t="str">
        <f t="shared" si="410"/>
        <v>increase or decrease</v>
      </c>
      <c r="AT1138" s="12" t="str">
        <f t="shared" si="411"/>
        <v>decrease</v>
      </c>
      <c r="AU1138" s="12" t="str">
        <f t="shared" si="412"/>
        <v>increase or decrease</v>
      </c>
      <c r="AV1138" s="12" t="str">
        <f t="shared" si="413"/>
        <v>decrease</v>
      </c>
      <c r="AW1138" s="12" t="str">
        <f t="shared" si="414"/>
        <v>no change</v>
      </c>
      <c r="AX1138" s="12" t="str">
        <f t="shared" si="415"/>
        <v>blank</v>
      </c>
      <c r="AY1138" s="103"/>
      <c r="AZ1138" s="103" t="str">
        <f t="shared" si="416"/>
        <v xml:space="preserve"> </v>
      </c>
      <c r="BA1138" s="103" t="str">
        <f t="shared" si="417"/>
        <v xml:space="preserve"> </v>
      </c>
      <c r="BB1138" s="103" t="str">
        <f t="shared" si="418"/>
        <v>decrease</v>
      </c>
      <c r="BC1138" s="12" t="str">
        <f t="shared" si="419"/>
        <v xml:space="preserve"> </v>
      </c>
      <c r="BD1138" s="12" t="str">
        <f t="shared" si="420"/>
        <v>decrease</v>
      </c>
      <c r="BE1138" s="12" t="str">
        <f t="shared" si="421"/>
        <v xml:space="preserve"> </v>
      </c>
      <c r="BH1138" s="110">
        <f t="shared" si="422"/>
        <v>-1.2522361359570662E-2</v>
      </c>
      <c r="BI1138" s="110">
        <f t="shared" si="423"/>
        <v>0</v>
      </c>
      <c r="BJ1138" s="110">
        <f t="shared" si="424"/>
        <v>0</v>
      </c>
      <c r="BK1138" s="110">
        <f t="shared" si="425"/>
        <v>-3.5769828926905133E-2</v>
      </c>
      <c r="BL1138" s="110">
        <f t="shared" si="426"/>
        <v>-3.8659793814432991E-2</v>
      </c>
      <c r="BM1138" s="110">
        <f t="shared" si="427"/>
        <v>0</v>
      </c>
      <c r="BN1138" s="103"/>
      <c r="BO1138" s="130">
        <f t="shared" si="435"/>
        <v>-3.8659793814432991E-2</v>
      </c>
      <c r="BP1138" s="130" cm="1">
        <f t="array" ref="BP1138">MIN(IF(BH1138:BM1138&lt;0, BH1138:BM1138))</f>
        <v>-3.8659793814432991E-2</v>
      </c>
      <c r="BQ1138" s="12">
        <f t="shared" si="436"/>
        <v>0</v>
      </c>
      <c r="BR1138" s="12">
        <f t="shared" si="437"/>
        <v>0</v>
      </c>
      <c r="BS1138" s="12">
        <f t="shared" si="438"/>
        <v>1</v>
      </c>
      <c r="BT1138" s="12"/>
      <c r="CA1138" s="108"/>
    </row>
    <row r="1139" spans="1:79" x14ac:dyDescent="0.35">
      <c r="A1139" s="18" t="s">
        <v>488</v>
      </c>
      <c r="B1139" s="3" t="s">
        <v>44</v>
      </c>
      <c r="C1139" s="12">
        <v>23153</v>
      </c>
      <c r="D1139" s="12" t="s">
        <v>320</v>
      </c>
      <c r="E1139" s="12">
        <v>224060</v>
      </c>
      <c r="F1139" s="12" t="s">
        <v>324</v>
      </c>
      <c r="G1139" s="12">
        <v>224600</v>
      </c>
      <c r="H1139" s="12">
        <v>1</v>
      </c>
      <c r="I1139" s="7" t="str">
        <f t="shared" si="428"/>
        <v>Matches old PSSE info</v>
      </c>
      <c r="L1139" s="12">
        <v>582</v>
      </c>
      <c r="M1139" s="12">
        <v>729</v>
      </c>
      <c r="N1139" s="12">
        <v>830</v>
      </c>
      <c r="O1139" s="12">
        <v>686</v>
      </c>
      <c r="P1139" s="12">
        <v>833</v>
      </c>
      <c r="Q1139" s="12">
        <v>958</v>
      </c>
      <c r="R1139" s="1"/>
      <c r="S1139" s="5">
        <v>552</v>
      </c>
      <c r="T1139" s="5">
        <v>680</v>
      </c>
      <c r="U1139" s="5">
        <v>782</v>
      </c>
      <c r="V1139" s="5">
        <v>620</v>
      </c>
      <c r="W1139" s="5">
        <v>746</v>
      </c>
      <c r="X1139" s="52">
        <v>857</v>
      </c>
      <c r="Y1139" s="56">
        <f t="shared" si="429"/>
        <v>-30</v>
      </c>
      <c r="Z1139" s="7">
        <f t="shared" si="430"/>
        <v>-49</v>
      </c>
      <c r="AA1139" s="7">
        <f t="shared" si="431"/>
        <v>-48</v>
      </c>
      <c r="AB1139" s="7">
        <f t="shared" si="432"/>
        <v>-66</v>
      </c>
      <c r="AC1139" s="7">
        <f t="shared" si="433"/>
        <v>-87</v>
      </c>
      <c r="AD1139" s="7">
        <f t="shared" si="434"/>
        <v>-101</v>
      </c>
      <c r="AM1139" s="12" t="str">
        <f t="shared" si="404"/>
        <v>increase or decrease</v>
      </c>
      <c r="AN1139" s="12" t="str">
        <f t="shared" si="405"/>
        <v>decrease</v>
      </c>
      <c r="AO1139" s="12" t="str">
        <f t="shared" si="406"/>
        <v>increase or decrease</v>
      </c>
      <c r="AP1139" s="12" t="str">
        <f t="shared" si="407"/>
        <v>decrease</v>
      </c>
      <c r="AQ1139" s="12" t="str">
        <f t="shared" si="408"/>
        <v>increase or decrease</v>
      </c>
      <c r="AR1139" s="12" t="str">
        <f t="shared" si="409"/>
        <v>decrease</v>
      </c>
      <c r="AS1139" s="12" t="str">
        <f t="shared" si="410"/>
        <v>increase or decrease</v>
      </c>
      <c r="AT1139" s="12" t="str">
        <f t="shared" si="411"/>
        <v>decrease</v>
      </c>
      <c r="AU1139" s="12" t="str">
        <f t="shared" si="412"/>
        <v>increase or decrease</v>
      </c>
      <c r="AV1139" s="12" t="str">
        <f t="shared" si="413"/>
        <v>decrease</v>
      </c>
      <c r="AW1139" s="12" t="str">
        <f t="shared" si="414"/>
        <v>increase or decrease</v>
      </c>
      <c r="AX1139" s="12" t="str">
        <f t="shared" si="415"/>
        <v>decrease</v>
      </c>
      <c r="AY1139" s="103"/>
      <c r="AZ1139" s="103" t="str">
        <f t="shared" si="416"/>
        <v xml:space="preserve"> </v>
      </c>
      <c r="BA1139" s="103" t="str">
        <f t="shared" si="417"/>
        <v xml:space="preserve"> </v>
      </c>
      <c r="BB1139" s="103" t="str">
        <f t="shared" si="418"/>
        <v>decrease</v>
      </c>
      <c r="BC1139" s="12" t="str">
        <f t="shared" si="419"/>
        <v xml:space="preserve"> </v>
      </c>
      <c r="BD1139" s="12" t="str">
        <f t="shared" si="420"/>
        <v>decrease</v>
      </c>
      <c r="BE1139" s="12" t="str">
        <f t="shared" si="421"/>
        <v xml:space="preserve"> </v>
      </c>
      <c r="BH1139" s="110">
        <f t="shared" si="422"/>
        <v>-5.1546391752577317E-2</v>
      </c>
      <c r="BI1139" s="110">
        <f t="shared" si="423"/>
        <v>-6.7215363511659812E-2</v>
      </c>
      <c r="BJ1139" s="110">
        <f t="shared" si="424"/>
        <v>-5.7831325301204821E-2</v>
      </c>
      <c r="BK1139" s="110">
        <f t="shared" si="425"/>
        <v>-9.6209912536443148E-2</v>
      </c>
      <c r="BL1139" s="110">
        <f t="shared" si="426"/>
        <v>-0.10444177671068428</v>
      </c>
      <c r="BM1139" s="110">
        <f t="shared" si="427"/>
        <v>-0.10542797494780794</v>
      </c>
      <c r="BN1139" s="103"/>
      <c r="BO1139" s="130">
        <f t="shared" si="435"/>
        <v>-0.10542797494780794</v>
      </c>
      <c r="BP1139" s="130" cm="1">
        <f t="array" ref="BP1139">MIN(IF(BH1139:BM1139&lt;0, BH1139:BM1139))</f>
        <v>-0.10542797494780794</v>
      </c>
      <c r="BQ1139" s="12">
        <f t="shared" si="436"/>
        <v>0</v>
      </c>
      <c r="BR1139" s="12">
        <f t="shared" si="437"/>
        <v>1</v>
      </c>
      <c r="BS1139" s="12">
        <f t="shared" si="438"/>
        <v>0</v>
      </c>
      <c r="BT1139" s="12"/>
      <c r="CA1139" s="108"/>
    </row>
    <row r="1140" spans="1:79" x14ac:dyDescent="0.35">
      <c r="A1140" s="18" t="s">
        <v>489</v>
      </c>
      <c r="B1140" s="3" t="s">
        <v>44</v>
      </c>
      <c r="C1140" s="12">
        <v>23184</v>
      </c>
      <c r="D1140" s="12" t="s">
        <v>330</v>
      </c>
      <c r="E1140" s="12">
        <v>224125</v>
      </c>
      <c r="F1140" s="12" t="s">
        <v>325</v>
      </c>
      <c r="G1140" s="12">
        <v>226706</v>
      </c>
      <c r="H1140" s="12">
        <v>1</v>
      </c>
      <c r="I1140" s="7" t="str">
        <f t="shared" si="428"/>
        <v>Matches old PSSE info</v>
      </c>
      <c r="L1140" s="12">
        <v>582</v>
      </c>
      <c r="M1140" s="12">
        <v>738</v>
      </c>
      <c r="N1140" s="12">
        <v>830</v>
      </c>
      <c r="O1140" s="12">
        <v>694</v>
      </c>
      <c r="P1140" s="12">
        <v>854</v>
      </c>
      <c r="Q1140" s="12">
        <v>961</v>
      </c>
      <c r="R1140" s="1"/>
      <c r="S1140" s="5">
        <v>559</v>
      </c>
      <c r="T1140" s="5">
        <v>680</v>
      </c>
      <c r="U1140" s="5">
        <v>782</v>
      </c>
      <c r="V1140" s="5">
        <v>643</v>
      </c>
      <c r="W1140" s="5">
        <v>793</v>
      </c>
      <c r="X1140" s="52">
        <v>912</v>
      </c>
      <c r="Y1140" s="56">
        <f t="shared" si="429"/>
        <v>-23</v>
      </c>
      <c r="Z1140" s="7">
        <f t="shared" si="430"/>
        <v>-58</v>
      </c>
      <c r="AA1140" s="7">
        <f t="shared" si="431"/>
        <v>-48</v>
      </c>
      <c r="AB1140" s="7">
        <f t="shared" si="432"/>
        <v>-51</v>
      </c>
      <c r="AC1140" s="7">
        <f t="shared" si="433"/>
        <v>-61</v>
      </c>
      <c r="AD1140" s="7">
        <f t="shared" si="434"/>
        <v>-49</v>
      </c>
      <c r="AM1140" s="12" t="str">
        <f t="shared" si="404"/>
        <v>increase or decrease</v>
      </c>
      <c r="AN1140" s="12" t="str">
        <f t="shared" si="405"/>
        <v>decrease</v>
      </c>
      <c r="AO1140" s="12" t="str">
        <f t="shared" si="406"/>
        <v>increase or decrease</v>
      </c>
      <c r="AP1140" s="12" t="str">
        <f t="shared" si="407"/>
        <v>decrease</v>
      </c>
      <c r="AQ1140" s="12" t="str">
        <f t="shared" si="408"/>
        <v>increase or decrease</v>
      </c>
      <c r="AR1140" s="12" t="str">
        <f t="shared" si="409"/>
        <v>decrease</v>
      </c>
      <c r="AS1140" s="12" t="str">
        <f t="shared" si="410"/>
        <v>increase or decrease</v>
      </c>
      <c r="AT1140" s="12" t="str">
        <f t="shared" si="411"/>
        <v>decrease</v>
      </c>
      <c r="AU1140" s="12" t="str">
        <f t="shared" si="412"/>
        <v>increase or decrease</v>
      </c>
      <c r="AV1140" s="12" t="str">
        <f t="shared" si="413"/>
        <v>decrease</v>
      </c>
      <c r="AW1140" s="12" t="str">
        <f t="shared" si="414"/>
        <v>increase or decrease</v>
      </c>
      <c r="AX1140" s="12" t="str">
        <f t="shared" si="415"/>
        <v>decrease</v>
      </c>
      <c r="AY1140" s="103"/>
      <c r="AZ1140" s="103" t="str">
        <f t="shared" si="416"/>
        <v xml:space="preserve"> </v>
      </c>
      <c r="BA1140" s="103" t="str">
        <f t="shared" si="417"/>
        <v xml:space="preserve"> </v>
      </c>
      <c r="BB1140" s="103" t="str">
        <f t="shared" si="418"/>
        <v>decrease</v>
      </c>
      <c r="BC1140" s="12" t="str">
        <f t="shared" si="419"/>
        <v xml:space="preserve"> </v>
      </c>
      <c r="BD1140" s="12" t="str">
        <f t="shared" si="420"/>
        <v>decrease</v>
      </c>
      <c r="BE1140" s="12" t="str">
        <f t="shared" si="421"/>
        <v xml:space="preserve"> </v>
      </c>
      <c r="BH1140" s="110">
        <f t="shared" si="422"/>
        <v>-3.951890034364261E-2</v>
      </c>
      <c r="BI1140" s="110">
        <f t="shared" si="423"/>
        <v>-7.8590785907859076E-2</v>
      </c>
      <c r="BJ1140" s="110">
        <f t="shared" si="424"/>
        <v>-5.7831325301204821E-2</v>
      </c>
      <c r="BK1140" s="110">
        <f t="shared" si="425"/>
        <v>-7.3487031700288183E-2</v>
      </c>
      <c r="BL1140" s="110">
        <f t="shared" si="426"/>
        <v>-7.1428571428571425E-2</v>
      </c>
      <c r="BM1140" s="110">
        <f t="shared" si="427"/>
        <v>-5.0988553590010408E-2</v>
      </c>
      <c r="BN1140" s="103"/>
      <c r="BO1140" s="130">
        <f t="shared" si="435"/>
        <v>-7.8590785907859076E-2</v>
      </c>
      <c r="BP1140" s="130" cm="1">
        <f t="array" ref="BP1140">MIN(IF(BH1140:BM1140&lt;0, BH1140:BM1140))</f>
        <v>-7.8590785907859076E-2</v>
      </c>
      <c r="BQ1140" s="12">
        <f t="shared" si="436"/>
        <v>0</v>
      </c>
      <c r="BR1140" s="12">
        <f t="shared" si="437"/>
        <v>0</v>
      </c>
      <c r="BS1140" s="12">
        <f t="shared" si="438"/>
        <v>1</v>
      </c>
      <c r="BT1140" s="12"/>
      <c r="CA1140" s="108"/>
    </row>
    <row r="1141" spans="1:79" x14ac:dyDescent="0.35">
      <c r="A1141" s="18" t="s">
        <v>489</v>
      </c>
      <c r="B1141" s="3" t="s">
        <v>44</v>
      </c>
      <c r="C1141" s="12">
        <v>23186</v>
      </c>
      <c r="D1141" s="12" t="s">
        <v>330</v>
      </c>
      <c r="E1141" s="12">
        <v>223990</v>
      </c>
      <c r="F1141" s="12" t="s">
        <v>325</v>
      </c>
      <c r="G1141" s="12">
        <v>226705</v>
      </c>
      <c r="H1141" s="12">
        <v>1</v>
      </c>
      <c r="I1141" s="7" t="str">
        <f t="shared" si="428"/>
        <v>Matches old PSSE info</v>
      </c>
      <c r="L1141" s="12">
        <v>582</v>
      </c>
      <c r="M1141" s="12">
        <v>738</v>
      </c>
      <c r="N1141" s="12">
        <v>830</v>
      </c>
      <c r="O1141" s="12">
        <v>694</v>
      </c>
      <c r="P1141" s="12">
        <v>854</v>
      </c>
      <c r="Q1141" s="12">
        <v>961</v>
      </c>
      <c r="R1141" s="1"/>
      <c r="S1141" s="5">
        <v>559</v>
      </c>
      <c r="T1141" s="5">
        <v>680</v>
      </c>
      <c r="U1141" s="5">
        <v>782</v>
      </c>
      <c r="V1141" s="5">
        <v>643</v>
      </c>
      <c r="W1141" s="5">
        <v>793</v>
      </c>
      <c r="X1141" s="52">
        <v>912</v>
      </c>
      <c r="Y1141" s="56">
        <f t="shared" si="429"/>
        <v>-23</v>
      </c>
      <c r="Z1141" s="7">
        <f t="shared" si="430"/>
        <v>-58</v>
      </c>
      <c r="AA1141" s="7">
        <f t="shared" si="431"/>
        <v>-48</v>
      </c>
      <c r="AB1141" s="7">
        <f t="shared" si="432"/>
        <v>-51</v>
      </c>
      <c r="AC1141" s="7">
        <f t="shared" si="433"/>
        <v>-61</v>
      </c>
      <c r="AD1141" s="7">
        <f t="shared" si="434"/>
        <v>-49</v>
      </c>
      <c r="AM1141" s="12" t="str">
        <f t="shared" si="404"/>
        <v>increase or decrease</v>
      </c>
      <c r="AN1141" s="12" t="str">
        <f t="shared" si="405"/>
        <v>decrease</v>
      </c>
      <c r="AO1141" s="12" t="str">
        <f t="shared" si="406"/>
        <v>increase or decrease</v>
      </c>
      <c r="AP1141" s="12" t="str">
        <f t="shared" si="407"/>
        <v>decrease</v>
      </c>
      <c r="AQ1141" s="12" t="str">
        <f t="shared" si="408"/>
        <v>increase or decrease</v>
      </c>
      <c r="AR1141" s="12" t="str">
        <f t="shared" si="409"/>
        <v>decrease</v>
      </c>
      <c r="AS1141" s="12" t="str">
        <f t="shared" si="410"/>
        <v>increase or decrease</v>
      </c>
      <c r="AT1141" s="12" t="str">
        <f t="shared" si="411"/>
        <v>decrease</v>
      </c>
      <c r="AU1141" s="12" t="str">
        <f t="shared" si="412"/>
        <v>increase or decrease</v>
      </c>
      <c r="AV1141" s="12" t="str">
        <f t="shared" si="413"/>
        <v>decrease</v>
      </c>
      <c r="AW1141" s="12" t="str">
        <f t="shared" si="414"/>
        <v>increase or decrease</v>
      </c>
      <c r="AX1141" s="12" t="str">
        <f t="shared" si="415"/>
        <v>decrease</v>
      </c>
      <c r="AY1141" s="103"/>
      <c r="AZ1141" s="103" t="str">
        <f t="shared" si="416"/>
        <v xml:space="preserve"> </v>
      </c>
      <c r="BA1141" s="103" t="str">
        <f t="shared" si="417"/>
        <v xml:space="preserve"> </v>
      </c>
      <c r="BB1141" s="103" t="str">
        <f t="shared" si="418"/>
        <v>decrease</v>
      </c>
      <c r="BC1141" s="12" t="str">
        <f t="shared" si="419"/>
        <v xml:space="preserve"> </v>
      </c>
      <c r="BD1141" s="12" t="str">
        <f t="shared" si="420"/>
        <v>decrease</v>
      </c>
      <c r="BE1141" s="12" t="str">
        <f t="shared" si="421"/>
        <v xml:space="preserve"> </v>
      </c>
      <c r="BH1141" s="110">
        <f t="shared" si="422"/>
        <v>-3.951890034364261E-2</v>
      </c>
      <c r="BI1141" s="110">
        <f t="shared" si="423"/>
        <v>-7.8590785907859076E-2</v>
      </c>
      <c r="BJ1141" s="110">
        <f t="shared" si="424"/>
        <v>-5.7831325301204821E-2</v>
      </c>
      <c r="BK1141" s="110">
        <f t="shared" si="425"/>
        <v>-7.3487031700288183E-2</v>
      </c>
      <c r="BL1141" s="110">
        <f t="shared" si="426"/>
        <v>-7.1428571428571425E-2</v>
      </c>
      <c r="BM1141" s="110">
        <f t="shared" si="427"/>
        <v>-5.0988553590010408E-2</v>
      </c>
      <c r="BN1141" s="103"/>
      <c r="BO1141" s="130">
        <f t="shared" si="435"/>
        <v>-7.8590785907859076E-2</v>
      </c>
      <c r="BP1141" s="130" cm="1">
        <f t="array" ref="BP1141">MIN(IF(BH1141:BM1141&lt;0, BH1141:BM1141))</f>
        <v>-7.8590785907859076E-2</v>
      </c>
      <c r="BQ1141" s="12">
        <f t="shared" si="436"/>
        <v>0</v>
      </c>
      <c r="BR1141" s="12">
        <f t="shared" si="437"/>
        <v>0</v>
      </c>
      <c r="BS1141" s="12">
        <f t="shared" si="438"/>
        <v>1</v>
      </c>
      <c r="BT1141" s="12"/>
      <c r="CA1141" s="108"/>
    </row>
    <row r="1142" spans="1:79" x14ac:dyDescent="0.35">
      <c r="A1142" s="18" t="s">
        <v>493</v>
      </c>
      <c r="B1142" s="3" t="s">
        <v>44</v>
      </c>
      <c r="C1142" s="12" t="s">
        <v>312</v>
      </c>
      <c r="D1142" s="12" t="s">
        <v>327</v>
      </c>
      <c r="E1142" s="12">
        <v>223987</v>
      </c>
      <c r="F1142" s="12" t="s">
        <v>331</v>
      </c>
      <c r="G1142" s="12">
        <v>227001</v>
      </c>
      <c r="H1142" s="12">
        <v>1</v>
      </c>
      <c r="I1142" s="7" t="str">
        <f t="shared" si="428"/>
        <v>Matches old PSSE info</v>
      </c>
      <c r="L1142" s="12">
        <v>559</v>
      </c>
      <c r="M1142" s="12">
        <v>680</v>
      </c>
      <c r="N1142" s="12">
        <v>782</v>
      </c>
      <c r="O1142" s="12">
        <v>643</v>
      </c>
      <c r="P1142" s="12">
        <v>793</v>
      </c>
      <c r="Q1142" s="12">
        <v>912</v>
      </c>
      <c r="R1142" s="1"/>
      <c r="S1142" s="5">
        <v>552</v>
      </c>
      <c r="T1142" s="96">
        <v>706</v>
      </c>
      <c r="U1142" s="96">
        <v>811</v>
      </c>
      <c r="V1142" s="5">
        <v>620</v>
      </c>
      <c r="W1142" s="5">
        <v>746</v>
      </c>
      <c r="X1142" s="52">
        <v>857</v>
      </c>
      <c r="Y1142" s="56">
        <f t="shared" si="429"/>
        <v>-7</v>
      </c>
      <c r="Z1142" s="7">
        <f t="shared" si="430"/>
        <v>26</v>
      </c>
      <c r="AA1142" s="7">
        <f t="shared" si="431"/>
        <v>29</v>
      </c>
      <c r="AB1142" s="7">
        <f t="shared" si="432"/>
        <v>-23</v>
      </c>
      <c r="AC1142" s="7">
        <f t="shared" si="433"/>
        <v>-47</v>
      </c>
      <c r="AD1142" s="7">
        <f t="shared" si="434"/>
        <v>-55</v>
      </c>
      <c r="AM1142" s="12" t="str">
        <f t="shared" si="404"/>
        <v>increase or decrease</v>
      </c>
      <c r="AN1142" s="12" t="str">
        <f t="shared" si="405"/>
        <v>decrease</v>
      </c>
      <c r="AO1142" s="12" t="str">
        <f t="shared" si="406"/>
        <v>increase or decrease</v>
      </c>
      <c r="AP1142" s="12" t="str">
        <f t="shared" si="407"/>
        <v>increase</v>
      </c>
      <c r="AQ1142" s="12" t="str">
        <f t="shared" si="408"/>
        <v>increase or decrease</v>
      </c>
      <c r="AR1142" s="12" t="str">
        <f t="shared" si="409"/>
        <v>increase</v>
      </c>
      <c r="AS1142" s="12" t="str">
        <f t="shared" si="410"/>
        <v>increase or decrease</v>
      </c>
      <c r="AT1142" s="12" t="str">
        <f t="shared" si="411"/>
        <v>decrease</v>
      </c>
      <c r="AU1142" s="12" t="str">
        <f t="shared" si="412"/>
        <v>increase or decrease</v>
      </c>
      <c r="AV1142" s="12" t="str">
        <f t="shared" si="413"/>
        <v>decrease</v>
      </c>
      <c r="AW1142" s="12" t="str">
        <f t="shared" si="414"/>
        <v>increase or decrease</v>
      </c>
      <c r="AX1142" s="12" t="str">
        <f t="shared" si="415"/>
        <v>decrease</v>
      </c>
      <c r="AY1142" s="103"/>
      <c r="AZ1142" s="103" t="str">
        <f t="shared" si="416"/>
        <v xml:space="preserve"> </v>
      </c>
      <c r="BA1142" s="103" t="str">
        <f t="shared" si="417"/>
        <v>increase</v>
      </c>
      <c r="BB1142" s="103" t="str">
        <f t="shared" si="418"/>
        <v>decrease</v>
      </c>
      <c r="BC1142" s="12" t="str">
        <f t="shared" si="419"/>
        <v xml:space="preserve"> </v>
      </c>
      <c r="BD1142" s="12" t="str">
        <f t="shared" si="420"/>
        <v xml:space="preserve"> </v>
      </c>
      <c r="BE1142" s="12" t="str">
        <f t="shared" si="421"/>
        <v>both</v>
      </c>
      <c r="BH1142" s="110">
        <f t="shared" si="422"/>
        <v>-1.2522361359570662E-2</v>
      </c>
      <c r="BI1142" s="110">
        <f t="shared" si="423"/>
        <v>3.8235294117647062E-2</v>
      </c>
      <c r="BJ1142" s="110">
        <f t="shared" si="424"/>
        <v>3.7084398976982097E-2</v>
      </c>
      <c r="BK1142" s="110">
        <f t="shared" si="425"/>
        <v>-3.5769828926905133E-2</v>
      </c>
      <c r="BL1142" s="110">
        <f t="shared" si="426"/>
        <v>-5.9268600252206809E-2</v>
      </c>
      <c r="BM1142" s="110">
        <f t="shared" si="427"/>
        <v>-6.0307017543859649E-2</v>
      </c>
      <c r="BN1142" s="103"/>
      <c r="BO1142" s="130">
        <f t="shared" si="435"/>
        <v>-6.0307017543859649E-2</v>
      </c>
      <c r="BP1142" s="130" cm="1">
        <f t="array" ref="BP1142">MIN(IF(BH1142:BM1142&lt;0, BH1142:BM1142))</f>
        <v>-6.0307017543859649E-2</v>
      </c>
      <c r="BQ1142" s="12">
        <f t="shared" si="436"/>
        <v>0</v>
      </c>
      <c r="BR1142" s="12">
        <f t="shared" si="437"/>
        <v>0</v>
      </c>
      <c r="BS1142" s="12">
        <f t="shared" si="438"/>
        <v>1</v>
      </c>
      <c r="BT1142" s="12"/>
      <c r="CA1142" s="108"/>
    </row>
    <row r="1143" spans="1:79" x14ac:dyDescent="0.35">
      <c r="A1143" s="18" t="s">
        <v>493</v>
      </c>
      <c r="B1143" s="3" t="s">
        <v>44</v>
      </c>
      <c r="C1143" s="12" t="s">
        <v>313</v>
      </c>
      <c r="D1143" s="12" t="s">
        <v>327</v>
      </c>
      <c r="E1143" s="12">
        <v>223986</v>
      </c>
      <c r="F1143" s="12" t="s">
        <v>331</v>
      </c>
      <c r="G1143" s="12">
        <v>227000</v>
      </c>
      <c r="H1143" s="12">
        <v>1</v>
      </c>
      <c r="I1143" s="7" t="str">
        <f t="shared" si="428"/>
        <v>Matches old PSSE info</v>
      </c>
      <c r="L1143" s="12">
        <v>559</v>
      </c>
      <c r="M1143" s="12">
        <v>680</v>
      </c>
      <c r="N1143" s="12">
        <v>782</v>
      </c>
      <c r="O1143" s="12">
        <v>643</v>
      </c>
      <c r="P1143" s="12">
        <v>793</v>
      </c>
      <c r="Q1143" s="12">
        <v>912</v>
      </c>
      <c r="R1143" s="1"/>
      <c r="S1143" s="5">
        <v>552</v>
      </c>
      <c r="T1143" s="96">
        <v>706</v>
      </c>
      <c r="U1143" s="96">
        <v>811</v>
      </c>
      <c r="V1143" s="5">
        <v>620</v>
      </c>
      <c r="W1143" s="5">
        <v>746</v>
      </c>
      <c r="X1143" s="52">
        <v>857</v>
      </c>
      <c r="Y1143" s="56">
        <f t="shared" si="429"/>
        <v>-7</v>
      </c>
      <c r="Z1143" s="7">
        <f t="shared" si="430"/>
        <v>26</v>
      </c>
      <c r="AA1143" s="7">
        <f t="shared" si="431"/>
        <v>29</v>
      </c>
      <c r="AB1143" s="7">
        <f t="shared" si="432"/>
        <v>-23</v>
      </c>
      <c r="AC1143" s="7">
        <f t="shared" si="433"/>
        <v>-47</v>
      </c>
      <c r="AD1143" s="7">
        <f t="shared" si="434"/>
        <v>-55</v>
      </c>
      <c r="AM1143" s="12" t="str">
        <f t="shared" si="404"/>
        <v>increase or decrease</v>
      </c>
      <c r="AN1143" s="12" t="str">
        <f t="shared" si="405"/>
        <v>decrease</v>
      </c>
      <c r="AO1143" s="12" t="str">
        <f t="shared" si="406"/>
        <v>increase or decrease</v>
      </c>
      <c r="AP1143" s="12" t="str">
        <f t="shared" si="407"/>
        <v>increase</v>
      </c>
      <c r="AQ1143" s="12" t="str">
        <f t="shared" si="408"/>
        <v>increase or decrease</v>
      </c>
      <c r="AR1143" s="12" t="str">
        <f t="shared" si="409"/>
        <v>increase</v>
      </c>
      <c r="AS1143" s="12" t="str">
        <f t="shared" si="410"/>
        <v>increase or decrease</v>
      </c>
      <c r="AT1143" s="12" t="str">
        <f t="shared" si="411"/>
        <v>decrease</v>
      </c>
      <c r="AU1143" s="12" t="str">
        <f t="shared" si="412"/>
        <v>increase or decrease</v>
      </c>
      <c r="AV1143" s="12" t="str">
        <f t="shared" si="413"/>
        <v>decrease</v>
      </c>
      <c r="AW1143" s="12" t="str">
        <f t="shared" si="414"/>
        <v>increase or decrease</v>
      </c>
      <c r="AX1143" s="12" t="str">
        <f t="shared" si="415"/>
        <v>decrease</v>
      </c>
      <c r="AY1143" s="103"/>
      <c r="AZ1143" s="103" t="str">
        <f t="shared" si="416"/>
        <v xml:space="preserve"> </v>
      </c>
      <c r="BA1143" s="103" t="str">
        <f t="shared" si="417"/>
        <v>increase</v>
      </c>
      <c r="BB1143" s="103" t="str">
        <f t="shared" si="418"/>
        <v>decrease</v>
      </c>
      <c r="BC1143" s="12" t="str">
        <f t="shared" si="419"/>
        <v xml:space="preserve"> </v>
      </c>
      <c r="BD1143" s="12" t="str">
        <f t="shared" si="420"/>
        <v xml:space="preserve"> </v>
      </c>
      <c r="BE1143" s="12" t="str">
        <f t="shared" si="421"/>
        <v>both</v>
      </c>
      <c r="BH1143" s="110">
        <f t="shared" si="422"/>
        <v>-1.2522361359570662E-2</v>
      </c>
      <c r="BI1143" s="110">
        <f t="shared" si="423"/>
        <v>3.8235294117647062E-2</v>
      </c>
      <c r="BJ1143" s="110">
        <f t="shared" si="424"/>
        <v>3.7084398976982097E-2</v>
      </c>
      <c r="BK1143" s="110">
        <f t="shared" si="425"/>
        <v>-3.5769828926905133E-2</v>
      </c>
      <c r="BL1143" s="110">
        <f t="shared" si="426"/>
        <v>-5.9268600252206809E-2</v>
      </c>
      <c r="BM1143" s="110">
        <f t="shared" si="427"/>
        <v>-6.0307017543859649E-2</v>
      </c>
      <c r="BN1143" s="103"/>
      <c r="BO1143" s="130">
        <f t="shared" si="435"/>
        <v>-6.0307017543859649E-2</v>
      </c>
      <c r="BP1143" s="130" cm="1">
        <f t="array" ref="BP1143">MIN(IF(BH1143:BM1143&lt;0, BH1143:BM1143))</f>
        <v>-6.0307017543859649E-2</v>
      </c>
      <c r="BQ1143" s="12">
        <f t="shared" si="436"/>
        <v>0</v>
      </c>
      <c r="BR1143" s="12">
        <f t="shared" si="437"/>
        <v>0</v>
      </c>
      <c r="BS1143" s="12">
        <f t="shared" si="438"/>
        <v>1</v>
      </c>
      <c r="BT1143" s="12"/>
      <c r="CA1143" s="108"/>
    </row>
    <row r="1144" spans="1:79" x14ac:dyDescent="0.35">
      <c r="A1144" s="18" t="s">
        <v>496</v>
      </c>
      <c r="B1144" s="3" t="s">
        <v>44</v>
      </c>
      <c r="C1144" s="12" t="s">
        <v>441</v>
      </c>
      <c r="D1144" s="12" t="s">
        <v>442</v>
      </c>
      <c r="E1144" s="12">
        <v>223946</v>
      </c>
      <c r="F1144" s="12" t="s">
        <v>443</v>
      </c>
      <c r="G1144" s="12">
        <v>223949</v>
      </c>
      <c r="H1144" s="12">
        <v>1</v>
      </c>
      <c r="I1144" s="7" t="str">
        <f t="shared" si="428"/>
        <v>Matches old PSSE info</v>
      </c>
      <c r="L1144" s="12">
        <v>225</v>
      </c>
      <c r="M1144" s="12">
        <v>242</v>
      </c>
      <c r="N1144" s="12">
        <v>293</v>
      </c>
      <c r="O1144" s="12">
        <v>250</v>
      </c>
      <c r="P1144" s="12">
        <v>252</v>
      </c>
      <c r="Q1144" s="12">
        <v>293</v>
      </c>
      <c r="R1144" s="1"/>
      <c r="S1144" s="12">
        <v>225</v>
      </c>
      <c r="T1144" s="5">
        <v>239</v>
      </c>
      <c r="U1144" s="5">
        <v>250</v>
      </c>
      <c r="V1144" s="5">
        <v>239</v>
      </c>
      <c r="W1144" s="5">
        <v>239</v>
      </c>
      <c r="X1144" s="52">
        <v>250</v>
      </c>
      <c r="Y1144" s="56">
        <f t="shared" si="429"/>
        <v>0</v>
      </c>
      <c r="Z1144" s="7">
        <f t="shared" si="430"/>
        <v>-3</v>
      </c>
      <c r="AA1144" s="7">
        <f t="shared" si="431"/>
        <v>-43</v>
      </c>
      <c r="AB1144" s="7">
        <f t="shared" si="432"/>
        <v>-11</v>
      </c>
      <c r="AC1144" s="7">
        <f t="shared" si="433"/>
        <v>-13</v>
      </c>
      <c r="AD1144" s="7">
        <f t="shared" si="434"/>
        <v>-43</v>
      </c>
      <c r="AM1144" s="12" t="str">
        <f t="shared" si="404"/>
        <v>no change</v>
      </c>
      <c r="AN1144" s="12" t="str">
        <f t="shared" si="405"/>
        <v>blank</v>
      </c>
      <c r="AO1144" s="12" t="str">
        <f t="shared" si="406"/>
        <v>increase or decrease</v>
      </c>
      <c r="AP1144" s="12" t="str">
        <f t="shared" si="407"/>
        <v>decrease</v>
      </c>
      <c r="AQ1144" s="12" t="str">
        <f t="shared" si="408"/>
        <v>increase or decrease</v>
      </c>
      <c r="AR1144" s="12" t="str">
        <f t="shared" si="409"/>
        <v>decrease</v>
      </c>
      <c r="AS1144" s="12" t="str">
        <f t="shared" si="410"/>
        <v>increase or decrease</v>
      </c>
      <c r="AT1144" s="12" t="str">
        <f t="shared" si="411"/>
        <v>decrease</v>
      </c>
      <c r="AU1144" s="12" t="str">
        <f t="shared" si="412"/>
        <v>increase or decrease</v>
      </c>
      <c r="AV1144" s="12" t="str">
        <f t="shared" si="413"/>
        <v>decrease</v>
      </c>
      <c r="AW1144" s="12" t="str">
        <f t="shared" si="414"/>
        <v>increase or decrease</v>
      </c>
      <c r="AX1144" s="12" t="str">
        <f t="shared" si="415"/>
        <v>decrease</v>
      </c>
      <c r="AY1144" s="103"/>
      <c r="AZ1144" s="103" t="str">
        <f t="shared" si="416"/>
        <v xml:space="preserve"> </v>
      </c>
      <c r="BA1144" s="103" t="str">
        <f t="shared" si="417"/>
        <v xml:space="preserve"> </v>
      </c>
      <c r="BB1144" s="103" t="str">
        <f t="shared" si="418"/>
        <v>decrease</v>
      </c>
      <c r="BC1144" s="12" t="str">
        <f t="shared" si="419"/>
        <v xml:space="preserve"> </v>
      </c>
      <c r="BD1144" s="12" t="str">
        <f t="shared" si="420"/>
        <v>decrease</v>
      </c>
      <c r="BE1144" s="12" t="str">
        <f t="shared" si="421"/>
        <v xml:space="preserve"> </v>
      </c>
      <c r="BH1144" s="110">
        <f t="shared" si="422"/>
        <v>0</v>
      </c>
      <c r="BI1144" s="110">
        <f t="shared" si="423"/>
        <v>-1.2396694214876033E-2</v>
      </c>
      <c r="BJ1144" s="110">
        <f t="shared" si="424"/>
        <v>-0.14675767918088736</v>
      </c>
      <c r="BK1144" s="110">
        <f t="shared" si="425"/>
        <v>-4.3999999999999997E-2</v>
      </c>
      <c r="BL1144" s="110">
        <f t="shared" si="426"/>
        <v>-5.1587301587301584E-2</v>
      </c>
      <c r="BM1144" s="110">
        <f t="shared" si="427"/>
        <v>-0.14675767918088736</v>
      </c>
      <c r="BN1144" s="103"/>
      <c r="BO1144" s="130">
        <f t="shared" si="435"/>
        <v>-0.14675767918088736</v>
      </c>
      <c r="BP1144" s="130" cm="1">
        <f t="array" ref="BP1144">MIN(IF(BH1144:BM1144&lt;0, BH1144:BM1144))</f>
        <v>-0.14675767918088736</v>
      </c>
      <c r="BQ1144" s="12">
        <f t="shared" si="436"/>
        <v>0</v>
      </c>
      <c r="BR1144" s="12">
        <f t="shared" si="437"/>
        <v>1</v>
      </c>
      <c r="BS1144" s="12">
        <f t="shared" si="438"/>
        <v>0</v>
      </c>
      <c r="BT1144" s="12"/>
      <c r="CA1144" s="108"/>
    </row>
    <row r="1145" spans="1:79" x14ac:dyDescent="0.35">
      <c r="A1145" s="18" t="s">
        <v>496</v>
      </c>
      <c r="B1145" s="3" t="s">
        <v>44</v>
      </c>
      <c r="C1145" s="12" t="s">
        <v>444</v>
      </c>
      <c r="D1145" s="12" t="s">
        <v>445</v>
      </c>
      <c r="E1145" s="12">
        <v>223945</v>
      </c>
      <c r="F1145" s="12" t="s">
        <v>443</v>
      </c>
      <c r="G1145" s="12">
        <v>223949</v>
      </c>
      <c r="H1145" s="12">
        <v>1</v>
      </c>
      <c r="I1145" s="7" t="str">
        <f t="shared" si="428"/>
        <v>Matches old PSSE info</v>
      </c>
      <c r="L1145" s="12">
        <v>195</v>
      </c>
      <c r="M1145" s="12">
        <v>219</v>
      </c>
      <c r="N1145" s="12">
        <v>262</v>
      </c>
      <c r="O1145" s="12">
        <v>225</v>
      </c>
      <c r="P1145" s="12">
        <v>225</v>
      </c>
      <c r="Q1145" s="12">
        <v>262</v>
      </c>
      <c r="R1145" s="1"/>
      <c r="S1145" s="12">
        <v>195</v>
      </c>
      <c r="T1145" s="96">
        <v>225</v>
      </c>
      <c r="U1145" s="5">
        <v>258</v>
      </c>
      <c r="V1145" s="12">
        <v>225</v>
      </c>
      <c r="W1145" s="12">
        <v>225</v>
      </c>
      <c r="X1145" s="52">
        <v>258</v>
      </c>
      <c r="Y1145" s="56">
        <f t="shared" si="429"/>
        <v>0</v>
      </c>
      <c r="Z1145" s="7">
        <f t="shared" si="430"/>
        <v>6</v>
      </c>
      <c r="AA1145" s="7">
        <f t="shared" si="431"/>
        <v>-4</v>
      </c>
      <c r="AB1145" s="7">
        <f t="shared" si="432"/>
        <v>0</v>
      </c>
      <c r="AC1145" s="7">
        <f t="shared" si="433"/>
        <v>0</v>
      </c>
      <c r="AD1145" s="7">
        <f t="shared" si="434"/>
        <v>-4</v>
      </c>
      <c r="AM1145" s="12" t="str">
        <f t="shared" si="404"/>
        <v>no change</v>
      </c>
      <c r="AN1145" s="12" t="str">
        <f t="shared" si="405"/>
        <v>blank</v>
      </c>
      <c r="AO1145" s="12" t="str">
        <f t="shared" si="406"/>
        <v>increase or decrease</v>
      </c>
      <c r="AP1145" s="12" t="str">
        <f t="shared" si="407"/>
        <v>increase</v>
      </c>
      <c r="AQ1145" s="12" t="str">
        <f t="shared" si="408"/>
        <v>increase or decrease</v>
      </c>
      <c r="AR1145" s="12" t="str">
        <f t="shared" si="409"/>
        <v>decrease</v>
      </c>
      <c r="AS1145" s="12" t="str">
        <f t="shared" si="410"/>
        <v>no change</v>
      </c>
      <c r="AT1145" s="12" t="str">
        <f t="shared" si="411"/>
        <v>blank</v>
      </c>
      <c r="AU1145" s="12" t="str">
        <f t="shared" si="412"/>
        <v>no change</v>
      </c>
      <c r="AV1145" s="12" t="str">
        <f t="shared" si="413"/>
        <v>blank</v>
      </c>
      <c r="AW1145" s="12" t="str">
        <f t="shared" si="414"/>
        <v>increase or decrease</v>
      </c>
      <c r="AX1145" s="12" t="str">
        <f t="shared" si="415"/>
        <v>decrease</v>
      </c>
      <c r="AY1145" s="103"/>
      <c r="AZ1145" s="103" t="str">
        <f t="shared" si="416"/>
        <v xml:space="preserve"> </v>
      </c>
      <c r="BA1145" s="103" t="str">
        <f t="shared" si="417"/>
        <v>increase</v>
      </c>
      <c r="BB1145" s="103" t="str">
        <f t="shared" si="418"/>
        <v>decrease</v>
      </c>
      <c r="BC1145" s="12" t="str">
        <f t="shared" si="419"/>
        <v xml:space="preserve"> </v>
      </c>
      <c r="BD1145" s="12" t="str">
        <f t="shared" si="420"/>
        <v xml:space="preserve"> </v>
      </c>
      <c r="BE1145" s="12" t="str">
        <f t="shared" si="421"/>
        <v>both</v>
      </c>
      <c r="BH1145" s="110">
        <f t="shared" si="422"/>
        <v>0</v>
      </c>
      <c r="BI1145" s="110">
        <f t="shared" si="423"/>
        <v>2.7397260273972601E-2</v>
      </c>
      <c r="BJ1145" s="110">
        <f t="shared" si="424"/>
        <v>-1.5267175572519083E-2</v>
      </c>
      <c r="BK1145" s="110">
        <f t="shared" si="425"/>
        <v>0</v>
      </c>
      <c r="BL1145" s="110">
        <f t="shared" si="426"/>
        <v>0</v>
      </c>
      <c r="BM1145" s="110">
        <f t="shared" si="427"/>
        <v>-1.5267175572519083E-2</v>
      </c>
      <c r="BN1145" s="103"/>
      <c r="BO1145" s="130">
        <f t="shared" si="435"/>
        <v>2.7397260273972601E-2</v>
      </c>
      <c r="BP1145" s="130" cm="1">
        <f t="array" ref="BP1145">MIN(IF(BH1145:BM1145&lt;0, BH1145:BM1145))</f>
        <v>-1.5267175572519083E-2</v>
      </c>
      <c r="BQ1145" s="12">
        <f t="shared" si="436"/>
        <v>0</v>
      </c>
      <c r="BR1145" s="12">
        <f t="shared" si="437"/>
        <v>0</v>
      </c>
      <c r="BS1145" s="12">
        <f t="shared" si="438"/>
        <v>1</v>
      </c>
      <c r="BT1145" s="12"/>
      <c r="CA1145" s="108"/>
    </row>
    <row r="1146" spans="1:79" x14ac:dyDescent="0.35">
      <c r="A1146" s="18" t="s">
        <v>496</v>
      </c>
      <c r="B1146" s="3" t="s">
        <v>44</v>
      </c>
      <c r="C1146" s="12" t="s">
        <v>446</v>
      </c>
      <c r="D1146" s="12" t="s">
        <v>447</v>
      </c>
      <c r="E1146" s="12">
        <v>223947</v>
      </c>
      <c r="F1146" s="12" t="s">
        <v>443</v>
      </c>
      <c r="G1146" s="12">
        <v>223949</v>
      </c>
      <c r="H1146" s="12">
        <v>1</v>
      </c>
      <c r="I1146" s="7" t="str">
        <f t="shared" si="428"/>
        <v>Matches old PSSE info</v>
      </c>
      <c r="L1146" s="12">
        <v>195</v>
      </c>
      <c r="M1146" s="12">
        <v>219</v>
      </c>
      <c r="N1146" s="12">
        <v>262</v>
      </c>
      <c r="O1146" s="12">
        <v>225</v>
      </c>
      <c r="P1146" s="12">
        <v>225</v>
      </c>
      <c r="Q1146" s="12">
        <v>262</v>
      </c>
      <c r="R1146" s="1"/>
      <c r="S1146" s="12">
        <v>195</v>
      </c>
      <c r="T1146" s="96">
        <v>225</v>
      </c>
      <c r="U1146" s="5">
        <v>258</v>
      </c>
      <c r="V1146" s="12">
        <v>225</v>
      </c>
      <c r="W1146" s="12">
        <v>225</v>
      </c>
      <c r="X1146" s="52">
        <v>258</v>
      </c>
      <c r="Y1146" s="56">
        <f t="shared" si="429"/>
        <v>0</v>
      </c>
      <c r="Z1146" s="7">
        <f t="shared" si="430"/>
        <v>6</v>
      </c>
      <c r="AA1146" s="7">
        <f t="shared" si="431"/>
        <v>-4</v>
      </c>
      <c r="AB1146" s="7">
        <f t="shared" si="432"/>
        <v>0</v>
      </c>
      <c r="AC1146" s="7">
        <f t="shared" si="433"/>
        <v>0</v>
      </c>
      <c r="AD1146" s="7">
        <f t="shared" si="434"/>
        <v>-4</v>
      </c>
      <c r="AM1146" s="12" t="str">
        <f t="shared" si="404"/>
        <v>no change</v>
      </c>
      <c r="AN1146" s="12" t="str">
        <f t="shared" si="405"/>
        <v>blank</v>
      </c>
      <c r="AO1146" s="12" t="str">
        <f t="shared" si="406"/>
        <v>increase or decrease</v>
      </c>
      <c r="AP1146" s="12" t="str">
        <f t="shared" si="407"/>
        <v>increase</v>
      </c>
      <c r="AQ1146" s="12" t="str">
        <f t="shared" si="408"/>
        <v>increase or decrease</v>
      </c>
      <c r="AR1146" s="12" t="str">
        <f t="shared" si="409"/>
        <v>decrease</v>
      </c>
      <c r="AS1146" s="12" t="str">
        <f t="shared" si="410"/>
        <v>no change</v>
      </c>
      <c r="AT1146" s="12" t="str">
        <f t="shared" si="411"/>
        <v>blank</v>
      </c>
      <c r="AU1146" s="12" t="str">
        <f t="shared" si="412"/>
        <v>no change</v>
      </c>
      <c r="AV1146" s="12" t="str">
        <f t="shared" si="413"/>
        <v>blank</v>
      </c>
      <c r="AW1146" s="12" t="str">
        <f t="shared" si="414"/>
        <v>increase or decrease</v>
      </c>
      <c r="AX1146" s="12" t="str">
        <f t="shared" si="415"/>
        <v>decrease</v>
      </c>
      <c r="AY1146" s="103"/>
      <c r="AZ1146" s="103" t="str">
        <f t="shared" si="416"/>
        <v xml:space="preserve"> </v>
      </c>
      <c r="BA1146" s="103" t="str">
        <f t="shared" si="417"/>
        <v>increase</v>
      </c>
      <c r="BB1146" s="103" t="str">
        <f t="shared" si="418"/>
        <v>decrease</v>
      </c>
      <c r="BC1146" s="12" t="str">
        <f t="shared" si="419"/>
        <v xml:space="preserve"> </v>
      </c>
      <c r="BD1146" s="12" t="str">
        <f t="shared" si="420"/>
        <v xml:space="preserve"> </v>
      </c>
      <c r="BE1146" s="12" t="str">
        <f t="shared" si="421"/>
        <v>both</v>
      </c>
      <c r="BH1146" s="110">
        <f t="shared" si="422"/>
        <v>0</v>
      </c>
      <c r="BI1146" s="110">
        <f t="shared" si="423"/>
        <v>2.7397260273972601E-2</v>
      </c>
      <c r="BJ1146" s="110">
        <f t="shared" si="424"/>
        <v>-1.5267175572519083E-2</v>
      </c>
      <c r="BK1146" s="110">
        <f t="shared" si="425"/>
        <v>0</v>
      </c>
      <c r="BL1146" s="110">
        <f t="shared" si="426"/>
        <v>0</v>
      </c>
      <c r="BM1146" s="110">
        <f t="shared" si="427"/>
        <v>-1.5267175572519083E-2</v>
      </c>
      <c r="BN1146" s="103"/>
      <c r="BO1146" s="130">
        <f t="shared" si="435"/>
        <v>2.7397260273972601E-2</v>
      </c>
      <c r="BP1146" s="130" cm="1">
        <f t="array" ref="BP1146">MIN(IF(BH1146:BM1146&lt;0, BH1146:BM1146))</f>
        <v>-1.5267175572519083E-2</v>
      </c>
      <c r="BQ1146" s="12">
        <f t="shared" si="436"/>
        <v>0</v>
      </c>
      <c r="BR1146" s="12">
        <f t="shared" si="437"/>
        <v>0</v>
      </c>
      <c r="BS1146" s="12">
        <f t="shared" si="438"/>
        <v>1</v>
      </c>
      <c r="BT1146" s="12"/>
      <c r="CA1146" s="108"/>
    </row>
    <row r="1147" spans="1:79" x14ac:dyDescent="0.35">
      <c r="A1147" s="18" t="s">
        <v>496</v>
      </c>
      <c r="B1147" s="3" t="s">
        <v>44</v>
      </c>
      <c r="C1147" s="12" t="s">
        <v>448</v>
      </c>
      <c r="D1147" s="12" t="s">
        <v>449</v>
      </c>
      <c r="E1147" s="12">
        <v>223944</v>
      </c>
      <c r="F1147" s="12" t="s">
        <v>443</v>
      </c>
      <c r="G1147" s="12">
        <v>223949</v>
      </c>
      <c r="H1147" s="12">
        <v>1</v>
      </c>
      <c r="I1147" s="7" t="str">
        <f t="shared" si="428"/>
        <v>Matches old PSSE info</v>
      </c>
      <c r="L1147" s="12">
        <v>207</v>
      </c>
      <c r="M1147" s="12">
        <v>225</v>
      </c>
      <c r="N1147" s="12">
        <v>292</v>
      </c>
      <c r="O1147" s="12">
        <v>230</v>
      </c>
      <c r="P1147" s="12">
        <v>249</v>
      </c>
      <c r="Q1147" s="12">
        <v>293</v>
      </c>
      <c r="R1147" s="1"/>
      <c r="S1147" s="12">
        <v>207</v>
      </c>
      <c r="T1147" s="96">
        <v>243</v>
      </c>
      <c r="U1147" s="5">
        <v>280</v>
      </c>
      <c r="V1147" s="12">
        <v>230</v>
      </c>
      <c r="W1147" s="96">
        <v>252</v>
      </c>
      <c r="X1147" s="52">
        <v>289</v>
      </c>
      <c r="Y1147" s="56">
        <f t="shared" si="429"/>
        <v>0</v>
      </c>
      <c r="Z1147" s="7">
        <f t="shared" si="430"/>
        <v>18</v>
      </c>
      <c r="AA1147" s="7">
        <f t="shared" si="431"/>
        <v>-12</v>
      </c>
      <c r="AB1147" s="7">
        <f t="shared" si="432"/>
        <v>0</v>
      </c>
      <c r="AC1147" s="7">
        <f t="shared" si="433"/>
        <v>3</v>
      </c>
      <c r="AD1147" s="7">
        <f t="shared" si="434"/>
        <v>-4</v>
      </c>
      <c r="AM1147" s="12" t="str">
        <f t="shared" si="404"/>
        <v>no change</v>
      </c>
      <c r="AN1147" s="12" t="str">
        <f t="shared" si="405"/>
        <v>blank</v>
      </c>
      <c r="AO1147" s="12" t="str">
        <f t="shared" si="406"/>
        <v>increase or decrease</v>
      </c>
      <c r="AP1147" s="12" t="str">
        <f t="shared" si="407"/>
        <v>increase</v>
      </c>
      <c r="AQ1147" s="12" t="str">
        <f t="shared" si="408"/>
        <v>increase or decrease</v>
      </c>
      <c r="AR1147" s="12" t="str">
        <f t="shared" si="409"/>
        <v>decrease</v>
      </c>
      <c r="AS1147" s="12" t="str">
        <f t="shared" si="410"/>
        <v>no change</v>
      </c>
      <c r="AT1147" s="12" t="str">
        <f t="shared" si="411"/>
        <v>blank</v>
      </c>
      <c r="AU1147" s="12" t="str">
        <f t="shared" si="412"/>
        <v>increase or decrease</v>
      </c>
      <c r="AV1147" s="12" t="str">
        <f t="shared" si="413"/>
        <v>increase</v>
      </c>
      <c r="AW1147" s="12" t="str">
        <f t="shared" si="414"/>
        <v>increase or decrease</v>
      </c>
      <c r="AX1147" s="12" t="str">
        <f t="shared" si="415"/>
        <v>decrease</v>
      </c>
      <c r="AY1147" s="103"/>
      <c r="AZ1147" s="103" t="str">
        <f t="shared" si="416"/>
        <v xml:space="preserve"> </v>
      </c>
      <c r="BA1147" s="103" t="str">
        <f t="shared" si="417"/>
        <v>increase</v>
      </c>
      <c r="BB1147" s="103" t="str">
        <f t="shared" si="418"/>
        <v>decrease</v>
      </c>
      <c r="BC1147" s="12" t="str">
        <f t="shared" si="419"/>
        <v xml:space="preserve"> </v>
      </c>
      <c r="BD1147" s="12" t="str">
        <f t="shared" si="420"/>
        <v xml:space="preserve"> </v>
      </c>
      <c r="BE1147" s="12" t="str">
        <f t="shared" si="421"/>
        <v>both</v>
      </c>
      <c r="BH1147" s="110">
        <f t="shared" si="422"/>
        <v>0</v>
      </c>
      <c r="BI1147" s="110">
        <f t="shared" si="423"/>
        <v>0.08</v>
      </c>
      <c r="BJ1147" s="110">
        <f t="shared" si="424"/>
        <v>-4.1095890410958902E-2</v>
      </c>
      <c r="BK1147" s="110">
        <f t="shared" si="425"/>
        <v>0</v>
      </c>
      <c r="BL1147" s="110">
        <f t="shared" si="426"/>
        <v>1.2048192771084338E-2</v>
      </c>
      <c r="BM1147" s="110">
        <f t="shared" si="427"/>
        <v>-1.3651877133105802E-2</v>
      </c>
      <c r="BN1147" s="103"/>
      <c r="BO1147" s="130">
        <f t="shared" si="435"/>
        <v>0.08</v>
      </c>
      <c r="BP1147" s="130" cm="1">
        <f t="array" ref="BP1147">MIN(IF(BH1147:BM1147&lt;0, BH1147:BM1147))</f>
        <v>-4.1095890410958902E-2</v>
      </c>
      <c r="BQ1147" s="12">
        <f t="shared" si="436"/>
        <v>0</v>
      </c>
      <c r="BR1147" s="12">
        <f t="shared" si="437"/>
        <v>0</v>
      </c>
      <c r="BS1147" s="12">
        <f t="shared" si="438"/>
        <v>1</v>
      </c>
      <c r="BT1147" s="12"/>
      <c r="CA1147" s="108"/>
    </row>
    <row r="1148" spans="1:79" x14ac:dyDescent="0.35">
      <c r="A1148" s="18" t="s">
        <v>496</v>
      </c>
      <c r="B1148" s="3" t="s">
        <v>44</v>
      </c>
      <c r="C1148" s="12" t="s">
        <v>456</v>
      </c>
      <c r="D1148" s="12" t="s">
        <v>457</v>
      </c>
      <c r="E1148" s="12">
        <v>224021</v>
      </c>
      <c r="F1148" s="12" t="s">
        <v>458</v>
      </c>
      <c r="G1148" s="12">
        <v>224103</v>
      </c>
      <c r="H1148" s="12">
        <v>1</v>
      </c>
      <c r="I1148" s="7" t="str">
        <f t="shared" si="428"/>
        <v>Matches old PSSE info</v>
      </c>
      <c r="L1148" s="12">
        <v>279</v>
      </c>
      <c r="M1148" s="12">
        <v>336</v>
      </c>
      <c r="N1148" s="12">
        <v>391</v>
      </c>
      <c r="O1148" s="12">
        <v>321</v>
      </c>
      <c r="P1148" s="12">
        <v>336</v>
      </c>
      <c r="Q1148" s="12">
        <v>392</v>
      </c>
      <c r="R1148" s="1"/>
      <c r="S1148" s="12">
        <v>279</v>
      </c>
      <c r="T1148" s="12">
        <v>336</v>
      </c>
      <c r="U1148" s="5">
        <v>386</v>
      </c>
      <c r="V1148" s="12">
        <v>321</v>
      </c>
      <c r="W1148" s="12">
        <v>336</v>
      </c>
      <c r="X1148" s="52">
        <v>386</v>
      </c>
      <c r="Y1148" s="56">
        <f t="shared" si="429"/>
        <v>0</v>
      </c>
      <c r="Z1148" s="7">
        <f t="shared" si="430"/>
        <v>0</v>
      </c>
      <c r="AA1148" s="7">
        <f t="shared" si="431"/>
        <v>-5</v>
      </c>
      <c r="AB1148" s="7">
        <f t="shared" si="432"/>
        <v>0</v>
      </c>
      <c r="AC1148" s="7">
        <f t="shared" si="433"/>
        <v>0</v>
      </c>
      <c r="AD1148" s="7">
        <f t="shared" si="434"/>
        <v>-6</v>
      </c>
      <c r="AM1148" s="12" t="str">
        <f t="shared" si="404"/>
        <v>no change</v>
      </c>
      <c r="AN1148" s="12" t="str">
        <f t="shared" si="405"/>
        <v>blank</v>
      </c>
      <c r="AO1148" s="12" t="str">
        <f t="shared" si="406"/>
        <v>no change</v>
      </c>
      <c r="AP1148" s="12" t="str">
        <f t="shared" si="407"/>
        <v>blank</v>
      </c>
      <c r="AQ1148" s="12" t="str">
        <f t="shared" si="408"/>
        <v>increase or decrease</v>
      </c>
      <c r="AR1148" s="12" t="str">
        <f t="shared" si="409"/>
        <v>decrease</v>
      </c>
      <c r="AS1148" s="12" t="str">
        <f t="shared" si="410"/>
        <v>no change</v>
      </c>
      <c r="AT1148" s="12" t="str">
        <f t="shared" si="411"/>
        <v>blank</v>
      </c>
      <c r="AU1148" s="12" t="str">
        <f t="shared" si="412"/>
        <v>no change</v>
      </c>
      <c r="AV1148" s="12" t="str">
        <f t="shared" si="413"/>
        <v>blank</v>
      </c>
      <c r="AW1148" s="12" t="str">
        <f t="shared" si="414"/>
        <v>increase or decrease</v>
      </c>
      <c r="AX1148" s="12" t="str">
        <f t="shared" si="415"/>
        <v>decrease</v>
      </c>
      <c r="AY1148" s="103"/>
      <c r="AZ1148" s="103" t="str">
        <f t="shared" si="416"/>
        <v xml:space="preserve"> </v>
      </c>
      <c r="BA1148" s="103" t="str">
        <f t="shared" si="417"/>
        <v xml:space="preserve"> </v>
      </c>
      <c r="BB1148" s="103" t="str">
        <f t="shared" si="418"/>
        <v>decrease</v>
      </c>
      <c r="BC1148" s="12" t="str">
        <f t="shared" si="419"/>
        <v xml:space="preserve"> </v>
      </c>
      <c r="BD1148" s="12" t="str">
        <f t="shared" si="420"/>
        <v>decrease</v>
      </c>
      <c r="BE1148" s="12" t="str">
        <f t="shared" si="421"/>
        <v xml:space="preserve"> </v>
      </c>
      <c r="BH1148" s="110">
        <f t="shared" si="422"/>
        <v>0</v>
      </c>
      <c r="BI1148" s="110">
        <f t="shared" si="423"/>
        <v>0</v>
      </c>
      <c r="BJ1148" s="110">
        <f t="shared" si="424"/>
        <v>-1.278772378516624E-2</v>
      </c>
      <c r="BK1148" s="110">
        <f t="shared" si="425"/>
        <v>0</v>
      </c>
      <c r="BL1148" s="110">
        <f t="shared" si="426"/>
        <v>0</v>
      </c>
      <c r="BM1148" s="110">
        <f t="shared" si="427"/>
        <v>-1.5306122448979591E-2</v>
      </c>
      <c r="BN1148" s="103"/>
      <c r="BO1148" s="130">
        <f t="shared" si="435"/>
        <v>-1.5306122448979591E-2</v>
      </c>
      <c r="BP1148" s="130" cm="1">
        <f t="array" ref="BP1148">MIN(IF(BH1148:BM1148&lt;0, BH1148:BM1148))</f>
        <v>-1.5306122448979591E-2</v>
      </c>
      <c r="BQ1148" s="12">
        <f t="shared" si="436"/>
        <v>0</v>
      </c>
      <c r="BR1148" s="12">
        <f t="shared" si="437"/>
        <v>0</v>
      </c>
      <c r="BS1148" s="12">
        <f t="shared" si="438"/>
        <v>1</v>
      </c>
      <c r="BT1148" s="12"/>
      <c r="CA1148" s="108"/>
    </row>
    <row r="1149" spans="1:79" x14ac:dyDescent="0.35">
      <c r="A1149" s="18" t="s">
        <v>496</v>
      </c>
      <c r="B1149" s="3" t="s">
        <v>44</v>
      </c>
      <c r="C1149" s="12" t="s">
        <v>459</v>
      </c>
      <c r="D1149" s="12" t="s">
        <v>457</v>
      </c>
      <c r="E1149" s="12">
        <v>224021</v>
      </c>
      <c r="F1149" s="12" t="s">
        <v>460</v>
      </c>
      <c r="G1149" s="12">
        <v>224102</v>
      </c>
      <c r="H1149" s="12">
        <v>1</v>
      </c>
      <c r="I1149" s="7" t="str">
        <f t="shared" si="428"/>
        <v>Matches old PSSE info</v>
      </c>
      <c r="L1149" s="12">
        <v>279</v>
      </c>
      <c r="M1149" s="12">
        <v>328</v>
      </c>
      <c r="N1149" s="12">
        <v>391</v>
      </c>
      <c r="O1149" s="12">
        <v>321</v>
      </c>
      <c r="P1149" s="12">
        <v>336</v>
      </c>
      <c r="Q1149" s="12">
        <v>400</v>
      </c>
      <c r="R1149" s="1"/>
      <c r="S1149" s="12">
        <v>279</v>
      </c>
      <c r="T1149" s="96">
        <v>336</v>
      </c>
      <c r="U1149" s="5">
        <v>386</v>
      </c>
      <c r="V1149" s="12">
        <v>321</v>
      </c>
      <c r="W1149" s="12">
        <v>336</v>
      </c>
      <c r="X1149" s="52">
        <v>386</v>
      </c>
      <c r="Y1149" s="56">
        <f t="shared" si="429"/>
        <v>0</v>
      </c>
      <c r="Z1149" s="7">
        <f t="shared" si="430"/>
        <v>8</v>
      </c>
      <c r="AA1149" s="7">
        <f t="shared" si="431"/>
        <v>-5</v>
      </c>
      <c r="AB1149" s="7">
        <f t="shared" si="432"/>
        <v>0</v>
      </c>
      <c r="AC1149" s="7">
        <f t="shared" si="433"/>
        <v>0</v>
      </c>
      <c r="AD1149" s="7">
        <f t="shared" si="434"/>
        <v>-14</v>
      </c>
      <c r="AM1149" s="12" t="str">
        <f t="shared" si="404"/>
        <v>no change</v>
      </c>
      <c r="AN1149" s="12" t="str">
        <f t="shared" si="405"/>
        <v>blank</v>
      </c>
      <c r="AO1149" s="12" t="str">
        <f t="shared" si="406"/>
        <v>increase or decrease</v>
      </c>
      <c r="AP1149" s="12" t="str">
        <f t="shared" si="407"/>
        <v>increase</v>
      </c>
      <c r="AQ1149" s="12" t="str">
        <f t="shared" si="408"/>
        <v>increase or decrease</v>
      </c>
      <c r="AR1149" s="12" t="str">
        <f t="shared" si="409"/>
        <v>decrease</v>
      </c>
      <c r="AS1149" s="12" t="str">
        <f t="shared" si="410"/>
        <v>no change</v>
      </c>
      <c r="AT1149" s="12" t="str">
        <f t="shared" si="411"/>
        <v>blank</v>
      </c>
      <c r="AU1149" s="12" t="str">
        <f t="shared" si="412"/>
        <v>no change</v>
      </c>
      <c r="AV1149" s="12" t="str">
        <f t="shared" si="413"/>
        <v>blank</v>
      </c>
      <c r="AW1149" s="12" t="str">
        <f t="shared" si="414"/>
        <v>increase or decrease</v>
      </c>
      <c r="AX1149" s="12" t="str">
        <f t="shared" si="415"/>
        <v>decrease</v>
      </c>
      <c r="AY1149" s="103"/>
      <c r="AZ1149" s="103" t="str">
        <f t="shared" si="416"/>
        <v xml:space="preserve"> </v>
      </c>
      <c r="BA1149" s="103" t="str">
        <f t="shared" si="417"/>
        <v>increase</v>
      </c>
      <c r="BB1149" s="103" t="str">
        <f t="shared" si="418"/>
        <v>decrease</v>
      </c>
      <c r="BC1149" s="12" t="str">
        <f t="shared" si="419"/>
        <v xml:space="preserve"> </v>
      </c>
      <c r="BD1149" s="12" t="str">
        <f t="shared" si="420"/>
        <v xml:space="preserve"> </v>
      </c>
      <c r="BE1149" s="12" t="str">
        <f t="shared" si="421"/>
        <v>both</v>
      </c>
      <c r="BH1149" s="110">
        <f t="shared" si="422"/>
        <v>0</v>
      </c>
      <c r="BI1149" s="110">
        <f t="shared" si="423"/>
        <v>2.4390243902439025E-2</v>
      </c>
      <c r="BJ1149" s="110">
        <f t="shared" si="424"/>
        <v>-1.278772378516624E-2</v>
      </c>
      <c r="BK1149" s="110">
        <f t="shared" si="425"/>
        <v>0</v>
      </c>
      <c r="BL1149" s="110">
        <f t="shared" si="426"/>
        <v>0</v>
      </c>
      <c r="BM1149" s="110">
        <f t="shared" si="427"/>
        <v>-3.5000000000000003E-2</v>
      </c>
      <c r="BN1149" s="103"/>
      <c r="BO1149" s="130">
        <f t="shared" si="435"/>
        <v>-3.5000000000000003E-2</v>
      </c>
      <c r="BP1149" s="130" cm="1">
        <f t="array" ref="BP1149">MIN(IF(BH1149:BM1149&lt;0, BH1149:BM1149))</f>
        <v>-3.5000000000000003E-2</v>
      </c>
      <c r="BQ1149" s="12">
        <f t="shared" si="436"/>
        <v>0</v>
      </c>
      <c r="BR1149" s="12">
        <f t="shared" si="437"/>
        <v>0</v>
      </c>
      <c r="BS1149" s="12">
        <f t="shared" si="438"/>
        <v>1</v>
      </c>
      <c r="BT1149" s="12"/>
      <c r="CA1149" s="108"/>
    </row>
    <row r="1150" spans="1:79" x14ac:dyDescent="0.35">
      <c r="A1150" s="18" t="s">
        <v>496</v>
      </c>
      <c r="B1150" s="3" t="s">
        <v>44</v>
      </c>
      <c r="C1150" s="12" t="s">
        <v>461</v>
      </c>
      <c r="D1150" s="12" t="s">
        <v>61</v>
      </c>
      <c r="E1150" s="12">
        <v>223979</v>
      </c>
      <c r="F1150" s="12" t="s">
        <v>462</v>
      </c>
      <c r="G1150" s="12">
        <v>223981</v>
      </c>
      <c r="H1150" s="12">
        <v>1</v>
      </c>
      <c r="I1150" s="7" t="str">
        <f t="shared" si="428"/>
        <v>Matches old PSSE info</v>
      </c>
      <c r="L1150" s="12">
        <v>279</v>
      </c>
      <c r="M1150" s="12">
        <v>328</v>
      </c>
      <c r="N1150" s="12">
        <v>380</v>
      </c>
      <c r="O1150" s="12">
        <v>321</v>
      </c>
      <c r="P1150" s="12">
        <v>336</v>
      </c>
      <c r="Q1150" s="12">
        <v>380</v>
      </c>
      <c r="R1150" s="1"/>
      <c r="S1150" s="5">
        <v>239</v>
      </c>
      <c r="T1150" s="5">
        <v>239</v>
      </c>
      <c r="U1150" s="5">
        <v>250</v>
      </c>
      <c r="V1150" s="5">
        <v>239</v>
      </c>
      <c r="W1150" s="5">
        <v>239</v>
      </c>
      <c r="X1150" s="52">
        <v>250</v>
      </c>
      <c r="Y1150" s="56">
        <f t="shared" si="429"/>
        <v>-40</v>
      </c>
      <c r="Z1150" s="7">
        <f t="shared" si="430"/>
        <v>-89</v>
      </c>
      <c r="AA1150" s="7">
        <f t="shared" si="431"/>
        <v>-130</v>
      </c>
      <c r="AB1150" s="7">
        <f t="shared" si="432"/>
        <v>-82</v>
      </c>
      <c r="AC1150" s="7">
        <f t="shared" si="433"/>
        <v>-97</v>
      </c>
      <c r="AD1150" s="7">
        <f t="shared" si="434"/>
        <v>-130</v>
      </c>
      <c r="AM1150" s="12" t="str">
        <f t="shared" si="404"/>
        <v>increase or decrease</v>
      </c>
      <c r="AN1150" s="12" t="str">
        <f t="shared" si="405"/>
        <v>decrease</v>
      </c>
      <c r="AO1150" s="12" t="str">
        <f t="shared" si="406"/>
        <v>increase or decrease</v>
      </c>
      <c r="AP1150" s="12" t="str">
        <f t="shared" si="407"/>
        <v>decrease</v>
      </c>
      <c r="AQ1150" s="12" t="str">
        <f t="shared" si="408"/>
        <v>increase or decrease</v>
      </c>
      <c r="AR1150" s="12" t="str">
        <f t="shared" si="409"/>
        <v>decrease</v>
      </c>
      <c r="AS1150" s="12" t="str">
        <f t="shared" si="410"/>
        <v>increase or decrease</v>
      </c>
      <c r="AT1150" s="12" t="str">
        <f t="shared" si="411"/>
        <v>decrease</v>
      </c>
      <c r="AU1150" s="12" t="str">
        <f t="shared" si="412"/>
        <v>increase or decrease</v>
      </c>
      <c r="AV1150" s="12" t="str">
        <f t="shared" si="413"/>
        <v>decrease</v>
      </c>
      <c r="AW1150" s="12" t="str">
        <f t="shared" si="414"/>
        <v>increase or decrease</v>
      </c>
      <c r="AX1150" s="12" t="str">
        <f t="shared" si="415"/>
        <v>decrease</v>
      </c>
      <c r="AY1150" s="103"/>
      <c r="AZ1150" s="103" t="str">
        <f t="shared" si="416"/>
        <v xml:space="preserve"> </v>
      </c>
      <c r="BA1150" s="103" t="str">
        <f t="shared" si="417"/>
        <v xml:space="preserve"> </v>
      </c>
      <c r="BB1150" s="103" t="str">
        <f t="shared" si="418"/>
        <v>decrease</v>
      </c>
      <c r="BC1150" s="12" t="str">
        <f t="shared" si="419"/>
        <v xml:space="preserve"> </v>
      </c>
      <c r="BD1150" s="12" t="str">
        <f t="shared" si="420"/>
        <v>decrease</v>
      </c>
      <c r="BE1150" s="12" t="str">
        <f t="shared" si="421"/>
        <v xml:space="preserve"> </v>
      </c>
      <c r="BH1150" s="110">
        <f t="shared" si="422"/>
        <v>-0.14336917562724014</v>
      </c>
      <c r="BI1150" s="110">
        <f t="shared" si="423"/>
        <v>-0.27134146341463417</v>
      </c>
      <c r="BJ1150" s="110">
        <f t="shared" si="424"/>
        <v>-0.34210526315789475</v>
      </c>
      <c r="BK1150" s="110">
        <f t="shared" si="425"/>
        <v>-0.2554517133956386</v>
      </c>
      <c r="BL1150" s="110">
        <f t="shared" si="426"/>
        <v>-0.28869047619047616</v>
      </c>
      <c r="BM1150" s="110">
        <f t="shared" si="427"/>
        <v>-0.34210526315789475</v>
      </c>
      <c r="BN1150" s="103"/>
      <c r="BO1150" s="130">
        <f t="shared" si="435"/>
        <v>-0.34210526315789475</v>
      </c>
      <c r="BP1150" s="130" cm="1">
        <f t="array" ref="BP1150">MIN(IF(BH1150:BM1150&lt;0, BH1150:BM1150))</f>
        <v>-0.34210526315789475</v>
      </c>
      <c r="BQ1150" s="12">
        <f t="shared" si="436"/>
        <v>1</v>
      </c>
      <c r="BR1150" s="12">
        <f t="shared" si="437"/>
        <v>0</v>
      </c>
      <c r="BS1150" s="12">
        <f t="shared" si="438"/>
        <v>0</v>
      </c>
      <c r="BT1150" s="12"/>
      <c r="CA1150" s="108"/>
    </row>
    <row r="1151" spans="1:79" x14ac:dyDescent="0.35">
      <c r="A1151" s="18" t="s">
        <v>496</v>
      </c>
      <c r="B1151" s="3" t="s">
        <v>44</v>
      </c>
      <c r="C1151" s="12" t="s">
        <v>463</v>
      </c>
      <c r="D1151" s="12" t="s">
        <v>134</v>
      </c>
      <c r="E1151" s="12">
        <v>223980</v>
      </c>
      <c r="F1151" s="12" t="s">
        <v>462</v>
      </c>
      <c r="G1151" s="12">
        <v>223981</v>
      </c>
      <c r="H1151" s="12">
        <v>1</v>
      </c>
      <c r="I1151" s="7" t="str">
        <f t="shared" si="428"/>
        <v>Matches old PSSE info</v>
      </c>
      <c r="L1151" s="12">
        <v>279</v>
      </c>
      <c r="M1151" s="12">
        <v>328</v>
      </c>
      <c r="N1151" s="12">
        <v>391</v>
      </c>
      <c r="O1151" s="12">
        <v>321</v>
      </c>
      <c r="P1151" s="12">
        <v>336</v>
      </c>
      <c r="Q1151" s="12">
        <v>425</v>
      </c>
      <c r="R1151" s="1"/>
      <c r="S1151" s="5">
        <v>138</v>
      </c>
      <c r="T1151" s="5">
        <v>138</v>
      </c>
      <c r="U1151" s="5">
        <v>144</v>
      </c>
      <c r="V1151" s="5">
        <v>138</v>
      </c>
      <c r="W1151" s="5">
        <v>138</v>
      </c>
      <c r="X1151" s="52">
        <v>144</v>
      </c>
      <c r="Y1151" s="56">
        <f t="shared" si="429"/>
        <v>-141</v>
      </c>
      <c r="Z1151" s="7">
        <f t="shared" si="430"/>
        <v>-190</v>
      </c>
      <c r="AA1151" s="7">
        <f t="shared" si="431"/>
        <v>-247</v>
      </c>
      <c r="AB1151" s="7">
        <f t="shared" si="432"/>
        <v>-183</v>
      </c>
      <c r="AC1151" s="7">
        <f t="shared" si="433"/>
        <v>-198</v>
      </c>
      <c r="AD1151" s="7">
        <f t="shared" si="434"/>
        <v>-281</v>
      </c>
      <c r="AM1151" s="12" t="str">
        <f t="shared" si="404"/>
        <v>increase or decrease</v>
      </c>
      <c r="AN1151" s="12" t="str">
        <f t="shared" si="405"/>
        <v>decrease</v>
      </c>
      <c r="AO1151" s="12" t="str">
        <f t="shared" si="406"/>
        <v>increase or decrease</v>
      </c>
      <c r="AP1151" s="12" t="str">
        <f t="shared" si="407"/>
        <v>decrease</v>
      </c>
      <c r="AQ1151" s="12" t="str">
        <f t="shared" si="408"/>
        <v>increase or decrease</v>
      </c>
      <c r="AR1151" s="12" t="str">
        <f t="shared" si="409"/>
        <v>decrease</v>
      </c>
      <c r="AS1151" s="12" t="str">
        <f t="shared" si="410"/>
        <v>increase or decrease</v>
      </c>
      <c r="AT1151" s="12" t="str">
        <f t="shared" si="411"/>
        <v>decrease</v>
      </c>
      <c r="AU1151" s="12" t="str">
        <f t="shared" si="412"/>
        <v>increase or decrease</v>
      </c>
      <c r="AV1151" s="12" t="str">
        <f t="shared" si="413"/>
        <v>decrease</v>
      </c>
      <c r="AW1151" s="12" t="str">
        <f t="shared" si="414"/>
        <v>increase or decrease</v>
      </c>
      <c r="AX1151" s="12" t="str">
        <f t="shared" si="415"/>
        <v>decrease</v>
      </c>
      <c r="AY1151" s="103"/>
      <c r="AZ1151" s="103" t="str">
        <f t="shared" si="416"/>
        <v xml:space="preserve"> </v>
      </c>
      <c r="BA1151" s="103" t="str">
        <f t="shared" si="417"/>
        <v xml:space="preserve"> </v>
      </c>
      <c r="BB1151" s="103" t="str">
        <f t="shared" si="418"/>
        <v>decrease</v>
      </c>
      <c r="BC1151" s="12" t="str">
        <f t="shared" si="419"/>
        <v xml:space="preserve"> </v>
      </c>
      <c r="BD1151" s="12" t="str">
        <f t="shared" si="420"/>
        <v>decrease</v>
      </c>
      <c r="BE1151" s="12" t="str">
        <f t="shared" si="421"/>
        <v xml:space="preserve"> </v>
      </c>
      <c r="BH1151" s="110">
        <f t="shared" si="422"/>
        <v>-0.5053763440860215</v>
      </c>
      <c r="BI1151" s="110">
        <f t="shared" si="423"/>
        <v>-0.57926829268292679</v>
      </c>
      <c r="BJ1151" s="110">
        <f t="shared" si="424"/>
        <v>-0.63171355498721227</v>
      </c>
      <c r="BK1151" s="110">
        <f t="shared" si="425"/>
        <v>-0.57009345794392519</v>
      </c>
      <c r="BL1151" s="110">
        <f t="shared" si="426"/>
        <v>-0.5892857142857143</v>
      </c>
      <c r="BM1151" s="110">
        <f t="shared" si="427"/>
        <v>-0.66117647058823525</v>
      </c>
      <c r="BN1151" s="103"/>
      <c r="BO1151" s="130">
        <f t="shared" si="435"/>
        <v>-0.66117647058823525</v>
      </c>
      <c r="BP1151" s="130" cm="1">
        <f t="array" ref="BP1151">MIN(IF(BH1151:BM1151&lt;0, BH1151:BM1151))</f>
        <v>-0.66117647058823525</v>
      </c>
      <c r="BQ1151" s="12">
        <f t="shared" si="436"/>
        <v>1</v>
      </c>
      <c r="BR1151" s="12">
        <f t="shared" si="437"/>
        <v>0</v>
      </c>
      <c r="BS1151" s="12">
        <f t="shared" si="438"/>
        <v>0</v>
      </c>
      <c r="BT1151" s="12"/>
      <c r="CA1151" s="108"/>
    </row>
    <row r="1152" spans="1:79" x14ac:dyDescent="0.35">
      <c r="A1152" s="18" t="s">
        <v>496</v>
      </c>
      <c r="B1152" s="3" t="s">
        <v>44</v>
      </c>
      <c r="C1152" s="12" t="s">
        <v>431</v>
      </c>
      <c r="D1152" s="12" t="s">
        <v>62</v>
      </c>
      <c r="E1152" s="12">
        <v>200003</v>
      </c>
      <c r="F1152" s="12" t="s">
        <v>432</v>
      </c>
      <c r="G1152" s="12">
        <v>223960</v>
      </c>
      <c r="H1152" s="12">
        <v>1</v>
      </c>
      <c r="I1152" s="7" t="str">
        <f t="shared" si="428"/>
        <v>Matches old PSSE info</v>
      </c>
      <c r="L1152" s="12">
        <v>1296</v>
      </c>
      <c r="M1152" s="12">
        <v>1428</v>
      </c>
      <c r="N1152" s="12">
        <v>1692</v>
      </c>
      <c r="O1152" s="12">
        <v>1476</v>
      </c>
      <c r="P1152" s="12">
        <v>1498</v>
      </c>
      <c r="Q1152" s="12">
        <v>1884</v>
      </c>
      <c r="R1152" s="1"/>
      <c r="S1152" s="5">
        <v>1261</v>
      </c>
      <c r="T1152" s="12">
        <v>1428</v>
      </c>
      <c r="U1152" s="12">
        <v>1692</v>
      </c>
      <c r="V1152" s="5">
        <v>1412</v>
      </c>
      <c r="W1152" s="12">
        <v>1498</v>
      </c>
      <c r="X1152" s="52">
        <v>1723</v>
      </c>
      <c r="Y1152" s="56">
        <f t="shared" si="429"/>
        <v>-35</v>
      </c>
      <c r="Z1152" s="7">
        <f t="shared" si="430"/>
        <v>0</v>
      </c>
      <c r="AA1152" s="7">
        <f t="shared" si="431"/>
        <v>0</v>
      </c>
      <c r="AB1152" s="7">
        <f t="shared" si="432"/>
        <v>-64</v>
      </c>
      <c r="AC1152" s="7">
        <f t="shared" si="433"/>
        <v>0</v>
      </c>
      <c r="AD1152" s="7">
        <f t="shared" si="434"/>
        <v>-161</v>
      </c>
      <c r="AM1152" s="12" t="str">
        <f t="shared" ref="AM1152:AM1164" si="439">IF(Y1152=0,"no change","increase or decrease")</f>
        <v>increase or decrease</v>
      </c>
      <c r="AN1152" s="12" t="str">
        <f t="shared" ref="AN1152:AN1164" si="440">IF(AM1152="increase or decrease",IF( Y1152&gt;0,"increase","decrease"),"blank")</f>
        <v>decrease</v>
      </c>
      <c r="AO1152" s="12" t="str">
        <f t="shared" ref="AO1152:AO1164" si="441">IF(Z1152=0,"no change","increase or decrease")</f>
        <v>no change</v>
      </c>
      <c r="AP1152" s="12" t="str">
        <f t="shared" ref="AP1152:AP1164" si="442">IF(AO1152="increase or decrease",IF( Z1152&gt;0,"increase","decrease"),"blank")</f>
        <v>blank</v>
      </c>
      <c r="AQ1152" s="12" t="str">
        <f t="shared" ref="AQ1152:AQ1164" si="443">IF(AA1152=0,"no change","increase or decrease")</f>
        <v>no change</v>
      </c>
      <c r="AR1152" s="12" t="str">
        <f t="shared" ref="AR1152:AR1164" si="444">IF(AQ1152="increase or decrease",IF( AA1152&gt;0,"increase","decrease"),"blank")</f>
        <v>blank</v>
      </c>
      <c r="AS1152" s="12" t="str">
        <f t="shared" ref="AS1152:AS1164" si="445">IF(AB1152=0,"no change","increase or decrease")</f>
        <v>increase or decrease</v>
      </c>
      <c r="AT1152" s="12" t="str">
        <f t="shared" ref="AT1152:AT1164" si="446">IF(AS1152="increase or decrease",IF( AB1152&gt;0,"increase","decrease"),"blank")</f>
        <v>decrease</v>
      </c>
      <c r="AU1152" s="12" t="str">
        <f t="shared" ref="AU1152:AU1164" si="447">IF(AC1152=0,"no change","increase or decrease")</f>
        <v>no change</v>
      </c>
      <c r="AV1152" s="12" t="str">
        <f t="shared" ref="AV1152:AV1164" si="448">IF(AU1152="increase or decrease",IF( AC1152&gt;0,"increase","decrease"),"blank")</f>
        <v>blank</v>
      </c>
      <c r="AW1152" s="12" t="str">
        <f t="shared" ref="AW1152:AW1164" si="449">IF(AD1152=0,"no change","increase or decrease")</f>
        <v>increase or decrease</v>
      </c>
      <c r="AX1152" s="12" t="str">
        <f t="shared" ref="AX1152:AX1164" si="450">IF(AW1152="increase or decrease",IF( AD1152&gt;0,"increase","decrease"),"blank")</f>
        <v>decrease</v>
      </c>
      <c r="AY1152" s="103"/>
      <c r="AZ1152" s="103" t="str">
        <f t="shared" ref="AZ1152:AZ1164" si="451">IF(AND(AM1152="no change", AO1152="no change", AQ1152="no change", AS1152="no change",AU1152="no change",AW1152="no change"),"no change", " ")</f>
        <v xml:space="preserve"> </v>
      </c>
      <c r="BA1152" s="103" t="str">
        <f t="shared" ref="BA1152:BA1164" si="452">IF(OR(AN1152="increase",AP1152="increase",AR1152="increase",AT1152="increase",AV1152="increase",AX1152="increase"), "increase", " ")</f>
        <v xml:space="preserve"> </v>
      </c>
      <c r="BB1152" s="103" t="str">
        <f t="shared" ref="BB1152:BB1164" si="453">IF(OR(AN1152="decrease",AP1152="decrease",AR1152="decrease",AT1152="decrease",AV1152="decrease",AX1152="decrease"), "decrease", " ")</f>
        <v>decrease</v>
      </c>
      <c r="BC1152" s="12" t="str">
        <f t="shared" ref="BC1152:BC1164" si="454">IF(AND(BE1152=" ", BA1152="increase"), "increase", " ")</f>
        <v xml:space="preserve"> </v>
      </c>
      <c r="BD1152" s="12" t="str">
        <f t="shared" ref="BD1152:BD1164" si="455">IF(AND(BE1152=" ", BB1152="decrease"), "decrease", " ")</f>
        <v>decrease</v>
      </c>
      <c r="BE1152" s="12" t="str">
        <f t="shared" ref="BE1152:BE1164" si="456">IF(AND(BA1152="increase", BB1152="decrease"), "both", " ")</f>
        <v xml:space="preserve"> </v>
      </c>
      <c r="BH1152" s="110">
        <f t="shared" si="422"/>
        <v>-2.7006172839506171E-2</v>
      </c>
      <c r="BI1152" s="110">
        <f t="shared" si="423"/>
        <v>0</v>
      </c>
      <c r="BJ1152" s="110">
        <f t="shared" si="424"/>
        <v>0</v>
      </c>
      <c r="BK1152" s="110">
        <f t="shared" si="425"/>
        <v>-4.3360433604336043E-2</v>
      </c>
      <c r="BL1152" s="110">
        <f t="shared" si="426"/>
        <v>0</v>
      </c>
      <c r="BM1152" s="110">
        <f t="shared" si="427"/>
        <v>-8.5456475583864114E-2</v>
      </c>
      <c r="BN1152" s="103"/>
      <c r="BO1152" s="130">
        <f t="shared" si="435"/>
        <v>-8.5456475583864114E-2</v>
      </c>
      <c r="BP1152" s="130" cm="1">
        <f t="array" ref="BP1152">MIN(IF(BH1152:BM1152&lt;0, BH1152:BM1152))</f>
        <v>-8.5456475583864114E-2</v>
      </c>
      <c r="BQ1152" s="12">
        <f t="shared" si="436"/>
        <v>0</v>
      </c>
      <c r="BR1152" s="12">
        <f t="shared" si="437"/>
        <v>0</v>
      </c>
      <c r="BS1152" s="12">
        <f t="shared" si="438"/>
        <v>1</v>
      </c>
      <c r="BT1152" s="12"/>
      <c r="CA1152" s="108"/>
    </row>
    <row r="1153" spans="1:79" x14ac:dyDescent="0.35">
      <c r="A1153" s="18" t="s">
        <v>496</v>
      </c>
      <c r="B1153" s="3" t="s">
        <v>44</v>
      </c>
      <c r="C1153" s="12" t="s">
        <v>433</v>
      </c>
      <c r="D1153" s="12" t="s">
        <v>62</v>
      </c>
      <c r="E1153" s="12">
        <v>200003</v>
      </c>
      <c r="F1153" s="12" t="s">
        <v>434</v>
      </c>
      <c r="G1153" s="12">
        <v>224058</v>
      </c>
      <c r="H1153" s="12">
        <v>1</v>
      </c>
      <c r="I1153" s="7" t="str">
        <f t="shared" si="428"/>
        <v>Matches old PSSE info</v>
      </c>
      <c r="L1153" s="12">
        <v>1296</v>
      </c>
      <c r="M1153" s="12">
        <v>1391</v>
      </c>
      <c r="N1153" s="12">
        <v>1692</v>
      </c>
      <c r="O1153" s="12">
        <v>1474</v>
      </c>
      <c r="P1153" s="12">
        <v>1500</v>
      </c>
      <c r="Q1153" s="12">
        <v>1884</v>
      </c>
      <c r="R1153" s="1"/>
      <c r="S1153" s="5">
        <v>1261</v>
      </c>
      <c r="T1153" s="96">
        <v>1428</v>
      </c>
      <c r="U1153" s="12">
        <v>1692</v>
      </c>
      <c r="V1153" s="5">
        <v>1412</v>
      </c>
      <c r="W1153" s="5">
        <v>1498</v>
      </c>
      <c r="X1153" s="52">
        <v>1723</v>
      </c>
      <c r="Y1153" s="56">
        <f t="shared" si="429"/>
        <v>-35</v>
      </c>
      <c r="Z1153" s="7">
        <f t="shared" si="430"/>
        <v>37</v>
      </c>
      <c r="AA1153" s="7">
        <f t="shared" si="431"/>
        <v>0</v>
      </c>
      <c r="AB1153" s="7">
        <f t="shared" si="432"/>
        <v>-62</v>
      </c>
      <c r="AC1153" s="7">
        <f t="shared" si="433"/>
        <v>-2</v>
      </c>
      <c r="AD1153" s="7">
        <f t="shared" si="434"/>
        <v>-161</v>
      </c>
      <c r="AM1153" s="12" t="str">
        <f t="shared" si="439"/>
        <v>increase or decrease</v>
      </c>
      <c r="AN1153" s="12" t="str">
        <f t="shared" si="440"/>
        <v>decrease</v>
      </c>
      <c r="AO1153" s="12" t="str">
        <f t="shared" si="441"/>
        <v>increase or decrease</v>
      </c>
      <c r="AP1153" s="12" t="str">
        <f t="shared" si="442"/>
        <v>increase</v>
      </c>
      <c r="AQ1153" s="12" t="str">
        <f t="shared" si="443"/>
        <v>no change</v>
      </c>
      <c r="AR1153" s="12" t="str">
        <f t="shared" si="444"/>
        <v>blank</v>
      </c>
      <c r="AS1153" s="12" t="str">
        <f t="shared" si="445"/>
        <v>increase or decrease</v>
      </c>
      <c r="AT1153" s="12" t="str">
        <f t="shared" si="446"/>
        <v>decrease</v>
      </c>
      <c r="AU1153" s="12" t="str">
        <f t="shared" si="447"/>
        <v>increase or decrease</v>
      </c>
      <c r="AV1153" s="12" t="str">
        <f t="shared" si="448"/>
        <v>decrease</v>
      </c>
      <c r="AW1153" s="12" t="str">
        <f t="shared" si="449"/>
        <v>increase or decrease</v>
      </c>
      <c r="AX1153" s="12" t="str">
        <f t="shared" si="450"/>
        <v>decrease</v>
      </c>
      <c r="AY1153" s="103"/>
      <c r="AZ1153" s="103" t="str">
        <f t="shared" si="451"/>
        <v xml:space="preserve"> </v>
      </c>
      <c r="BA1153" s="103" t="str">
        <f t="shared" si="452"/>
        <v>increase</v>
      </c>
      <c r="BB1153" s="103" t="str">
        <f t="shared" si="453"/>
        <v>decrease</v>
      </c>
      <c r="BC1153" s="12" t="str">
        <f t="shared" si="454"/>
        <v xml:space="preserve"> </v>
      </c>
      <c r="BD1153" s="12" t="str">
        <f t="shared" si="455"/>
        <v xml:space="preserve"> </v>
      </c>
      <c r="BE1153" s="12" t="str">
        <f t="shared" si="456"/>
        <v>both</v>
      </c>
      <c r="BH1153" s="110">
        <f t="shared" si="422"/>
        <v>-2.7006172839506171E-2</v>
      </c>
      <c r="BI1153" s="110">
        <f t="shared" si="423"/>
        <v>2.6599568655643422E-2</v>
      </c>
      <c r="BJ1153" s="110">
        <f t="shared" si="424"/>
        <v>0</v>
      </c>
      <c r="BK1153" s="110">
        <f t="shared" si="425"/>
        <v>-4.2062415196743558E-2</v>
      </c>
      <c r="BL1153" s="110">
        <f t="shared" si="426"/>
        <v>-1.3333333333333333E-3</v>
      </c>
      <c r="BM1153" s="110">
        <f t="shared" si="427"/>
        <v>-8.5456475583864114E-2</v>
      </c>
      <c r="BN1153" s="103"/>
      <c r="BO1153" s="130">
        <f t="shared" si="435"/>
        <v>-8.5456475583864114E-2</v>
      </c>
      <c r="BP1153" s="130" cm="1">
        <f t="array" ref="BP1153">MIN(IF(BH1153:BM1153&lt;0, BH1153:BM1153))</f>
        <v>-8.5456475583864114E-2</v>
      </c>
      <c r="BQ1153" s="12">
        <f t="shared" si="436"/>
        <v>0</v>
      </c>
      <c r="BR1153" s="12">
        <f t="shared" si="437"/>
        <v>0</v>
      </c>
      <c r="BS1153" s="12">
        <f t="shared" si="438"/>
        <v>1</v>
      </c>
      <c r="BT1153" s="12"/>
      <c r="CA1153" s="108"/>
    </row>
    <row r="1154" spans="1:79" x14ac:dyDescent="0.35">
      <c r="A1154" s="18" t="s">
        <v>496</v>
      </c>
      <c r="B1154" s="3" t="s">
        <v>44</v>
      </c>
      <c r="C1154" s="12" t="s">
        <v>435</v>
      </c>
      <c r="D1154" s="12" t="s">
        <v>436</v>
      </c>
      <c r="E1154" s="12">
        <v>200019</v>
      </c>
      <c r="F1154" s="12" t="s">
        <v>75</v>
      </c>
      <c r="G1154" s="12">
        <v>223994</v>
      </c>
      <c r="H1154" s="12">
        <v>1</v>
      </c>
      <c r="I1154" s="7" t="str">
        <f t="shared" si="428"/>
        <v>Matches old PSSE info</v>
      </c>
      <c r="L1154" s="12">
        <v>1170</v>
      </c>
      <c r="M1154" s="12">
        <v>1340</v>
      </c>
      <c r="N1154" s="12">
        <v>1450</v>
      </c>
      <c r="O1154" s="12">
        <v>1380</v>
      </c>
      <c r="P1154" s="12">
        <v>1540</v>
      </c>
      <c r="Q1154" s="12">
        <v>1587</v>
      </c>
      <c r="R1154" s="1"/>
      <c r="S1154" s="12">
        <v>1170</v>
      </c>
      <c r="T1154" s="5">
        <v>1195</v>
      </c>
      <c r="U1154" s="5">
        <v>1254</v>
      </c>
      <c r="V1154" s="5">
        <v>1195</v>
      </c>
      <c r="W1154" s="5">
        <v>1195</v>
      </c>
      <c r="X1154" s="52">
        <v>1254</v>
      </c>
      <c r="Y1154" s="56">
        <f t="shared" si="429"/>
        <v>0</v>
      </c>
      <c r="Z1154" s="7">
        <f t="shared" si="430"/>
        <v>-145</v>
      </c>
      <c r="AA1154" s="7">
        <f t="shared" si="431"/>
        <v>-196</v>
      </c>
      <c r="AB1154" s="7">
        <f t="shared" si="432"/>
        <v>-185</v>
      </c>
      <c r="AC1154" s="7">
        <f t="shared" si="433"/>
        <v>-345</v>
      </c>
      <c r="AD1154" s="7">
        <f t="shared" si="434"/>
        <v>-333</v>
      </c>
      <c r="AM1154" s="12" t="str">
        <f t="shared" si="439"/>
        <v>no change</v>
      </c>
      <c r="AN1154" s="12" t="str">
        <f t="shared" si="440"/>
        <v>blank</v>
      </c>
      <c r="AO1154" s="12" t="str">
        <f t="shared" si="441"/>
        <v>increase or decrease</v>
      </c>
      <c r="AP1154" s="12" t="str">
        <f t="shared" si="442"/>
        <v>decrease</v>
      </c>
      <c r="AQ1154" s="12" t="str">
        <f t="shared" si="443"/>
        <v>increase or decrease</v>
      </c>
      <c r="AR1154" s="12" t="str">
        <f t="shared" si="444"/>
        <v>decrease</v>
      </c>
      <c r="AS1154" s="12" t="str">
        <f t="shared" si="445"/>
        <v>increase or decrease</v>
      </c>
      <c r="AT1154" s="12" t="str">
        <f t="shared" si="446"/>
        <v>decrease</v>
      </c>
      <c r="AU1154" s="12" t="str">
        <f t="shared" si="447"/>
        <v>increase or decrease</v>
      </c>
      <c r="AV1154" s="12" t="str">
        <f t="shared" si="448"/>
        <v>decrease</v>
      </c>
      <c r="AW1154" s="12" t="str">
        <f t="shared" si="449"/>
        <v>increase or decrease</v>
      </c>
      <c r="AX1154" s="12" t="str">
        <f t="shared" si="450"/>
        <v>decrease</v>
      </c>
      <c r="AY1154" s="103"/>
      <c r="AZ1154" s="103" t="str">
        <f t="shared" si="451"/>
        <v xml:space="preserve"> </v>
      </c>
      <c r="BA1154" s="103" t="str">
        <f t="shared" si="452"/>
        <v xml:space="preserve"> </v>
      </c>
      <c r="BB1154" s="103" t="str">
        <f t="shared" si="453"/>
        <v>decrease</v>
      </c>
      <c r="BC1154" s="12" t="str">
        <f t="shared" si="454"/>
        <v xml:space="preserve"> </v>
      </c>
      <c r="BD1154" s="12" t="str">
        <f t="shared" si="455"/>
        <v>decrease</v>
      </c>
      <c r="BE1154" s="12" t="str">
        <f t="shared" si="456"/>
        <v xml:space="preserve"> </v>
      </c>
      <c r="BH1154" s="110">
        <f t="shared" si="422"/>
        <v>0</v>
      </c>
      <c r="BI1154" s="110">
        <f t="shared" si="423"/>
        <v>-0.10820895522388059</v>
      </c>
      <c r="BJ1154" s="110">
        <f t="shared" si="424"/>
        <v>-0.13517241379310344</v>
      </c>
      <c r="BK1154" s="110">
        <f t="shared" si="425"/>
        <v>-0.13405797101449277</v>
      </c>
      <c r="BL1154" s="110">
        <f t="shared" si="426"/>
        <v>-0.22402597402597402</v>
      </c>
      <c r="BM1154" s="110">
        <f t="shared" si="427"/>
        <v>-0.20982986767485823</v>
      </c>
      <c r="BN1154" s="103"/>
      <c r="BO1154" s="130">
        <f t="shared" si="435"/>
        <v>-0.22402597402597402</v>
      </c>
      <c r="BP1154" s="130" cm="1">
        <f t="array" ref="BP1154">MIN(IF(BH1154:BM1154&lt;0, BH1154:BM1154))</f>
        <v>-0.22402597402597402</v>
      </c>
      <c r="BQ1154" s="12">
        <f t="shared" si="436"/>
        <v>1</v>
      </c>
      <c r="BR1154" s="12">
        <f t="shared" si="437"/>
        <v>0</v>
      </c>
      <c r="BS1154" s="12">
        <f t="shared" si="438"/>
        <v>0</v>
      </c>
      <c r="BT1154" s="12"/>
      <c r="CA1154" s="108"/>
    </row>
    <row r="1155" spans="1:79" x14ac:dyDescent="0.35">
      <c r="A1155" s="18" t="s">
        <v>496</v>
      </c>
      <c r="B1155" s="3" t="s">
        <v>44</v>
      </c>
      <c r="C1155" s="12" t="s">
        <v>437</v>
      </c>
      <c r="D1155" s="12" t="s">
        <v>436</v>
      </c>
      <c r="E1155" s="12">
        <v>200019</v>
      </c>
      <c r="F1155" s="12" t="s">
        <v>75</v>
      </c>
      <c r="G1155" s="12">
        <v>223994</v>
      </c>
      <c r="H1155" s="12">
        <v>3</v>
      </c>
      <c r="I1155" s="7" t="str">
        <f t="shared" si="428"/>
        <v>Matches old PSSE info</v>
      </c>
      <c r="L1155" s="12">
        <v>1266</v>
      </c>
      <c r="M1155" s="12">
        <v>1414</v>
      </c>
      <c r="N1155" s="12">
        <v>1600</v>
      </c>
      <c r="O1155" s="12">
        <v>1445</v>
      </c>
      <c r="P1155" s="12">
        <v>1498</v>
      </c>
      <c r="Q1155" s="12">
        <v>1600</v>
      </c>
      <c r="R1155" s="1"/>
      <c r="S1155" s="5">
        <v>1261</v>
      </c>
      <c r="T1155" s="96">
        <v>1428</v>
      </c>
      <c r="U1155" s="12">
        <v>1600</v>
      </c>
      <c r="V1155" s="5">
        <v>1412</v>
      </c>
      <c r="W1155" s="12">
        <v>1498</v>
      </c>
      <c r="X1155" s="48">
        <v>1600</v>
      </c>
      <c r="Y1155" s="56">
        <f t="shared" si="429"/>
        <v>-5</v>
      </c>
      <c r="Z1155" s="7">
        <f t="shared" si="430"/>
        <v>14</v>
      </c>
      <c r="AA1155" s="7">
        <f t="shared" si="431"/>
        <v>0</v>
      </c>
      <c r="AB1155" s="7">
        <f t="shared" si="432"/>
        <v>-33</v>
      </c>
      <c r="AC1155" s="7">
        <f t="shared" si="433"/>
        <v>0</v>
      </c>
      <c r="AD1155" s="7">
        <f t="shared" si="434"/>
        <v>0</v>
      </c>
      <c r="AM1155" s="12" t="str">
        <f t="shared" si="439"/>
        <v>increase or decrease</v>
      </c>
      <c r="AN1155" s="12" t="str">
        <f t="shared" si="440"/>
        <v>decrease</v>
      </c>
      <c r="AO1155" s="12" t="str">
        <f t="shared" si="441"/>
        <v>increase or decrease</v>
      </c>
      <c r="AP1155" s="12" t="str">
        <f t="shared" si="442"/>
        <v>increase</v>
      </c>
      <c r="AQ1155" s="12" t="str">
        <f t="shared" si="443"/>
        <v>no change</v>
      </c>
      <c r="AR1155" s="12" t="str">
        <f t="shared" si="444"/>
        <v>blank</v>
      </c>
      <c r="AS1155" s="12" t="str">
        <f t="shared" si="445"/>
        <v>increase or decrease</v>
      </c>
      <c r="AT1155" s="12" t="str">
        <f t="shared" si="446"/>
        <v>decrease</v>
      </c>
      <c r="AU1155" s="12" t="str">
        <f t="shared" si="447"/>
        <v>no change</v>
      </c>
      <c r="AV1155" s="12" t="str">
        <f t="shared" si="448"/>
        <v>blank</v>
      </c>
      <c r="AW1155" s="12" t="str">
        <f t="shared" si="449"/>
        <v>no change</v>
      </c>
      <c r="AX1155" s="12" t="str">
        <f t="shared" si="450"/>
        <v>blank</v>
      </c>
      <c r="AY1155" s="103"/>
      <c r="AZ1155" s="103" t="str">
        <f t="shared" si="451"/>
        <v xml:space="preserve"> </v>
      </c>
      <c r="BA1155" s="103" t="str">
        <f t="shared" si="452"/>
        <v>increase</v>
      </c>
      <c r="BB1155" s="103" t="str">
        <f t="shared" si="453"/>
        <v>decrease</v>
      </c>
      <c r="BC1155" s="12" t="str">
        <f t="shared" si="454"/>
        <v xml:space="preserve"> </v>
      </c>
      <c r="BD1155" s="12" t="str">
        <f t="shared" si="455"/>
        <v xml:space="preserve"> </v>
      </c>
      <c r="BE1155" s="12" t="str">
        <f t="shared" si="456"/>
        <v>both</v>
      </c>
      <c r="BH1155" s="110">
        <f t="shared" si="422"/>
        <v>-3.9494470774091624E-3</v>
      </c>
      <c r="BI1155" s="110">
        <f t="shared" si="423"/>
        <v>9.9009900990099011E-3</v>
      </c>
      <c r="BJ1155" s="110">
        <f t="shared" si="424"/>
        <v>0</v>
      </c>
      <c r="BK1155" s="110">
        <f t="shared" si="425"/>
        <v>-2.2837370242214532E-2</v>
      </c>
      <c r="BL1155" s="110">
        <f t="shared" si="426"/>
        <v>0</v>
      </c>
      <c r="BM1155" s="110">
        <f t="shared" si="427"/>
        <v>0</v>
      </c>
      <c r="BN1155" s="103"/>
      <c r="BO1155" s="130">
        <f t="shared" si="435"/>
        <v>-2.2837370242214532E-2</v>
      </c>
      <c r="BP1155" s="130" cm="1">
        <f t="array" ref="BP1155">MIN(IF(BH1155:BM1155&lt;0, BH1155:BM1155))</f>
        <v>-2.2837370242214532E-2</v>
      </c>
      <c r="BQ1155" s="12">
        <f t="shared" si="436"/>
        <v>0</v>
      </c>
      <c r="BR1155" s="12">
        <f t="shared" si="437"/>
        <v>0</v>
      </c>
      <c r="BS1155" s="12">
        <f t="shared" si="438"/>
        <v>1</v>
      </c>
      <c r="BT1155" s="12"/>
      <c r="CA1155" s="108"/>
    </row>
    <row r="1156" spans="1:79" x14ac:dyDescent="0.35">
      <c r="A1156" s="18" t="s">
        <v>496</v>
      </c>
      <c r="B1156" s="3" t="s">
        <v>44</v>
      </c>
      <c r="C1156" s="12" t="s">
        <v>438</v>
      </c>
      <c r="D1156" s="12" t="s">
        <v>436</v>
      </c>
      <c r="E1156" s="12">
        <v>200019</v>
      </c>
      <c r="F1156" s="12" t="s">
        <v>75</v>
      </c>
      <c r="G1156" s="12">
        <v>223994</v>
      </c>
      <c r="H1156" s="12">
        <v>2</v>
      </c>
      <c r="I1156" s="7" t="str">
        <f t="shared" si="428"/>
        <v>Matches old PSSE info</v>
      </c>
      <c r="L1156" s="12">
        <v>1271</v>
      </c>
      <c r="M1156" s="12">
        <v>1416</v>
      </c>
      <c r="N1156" s="12">
        <v>1600</v>
      </c>
      <c r="O1156" s="12">
        <v>1452</v>
      </c>
      <c r="P1156" s="12">
        <v>1498</v>
      </c>
      <c r="Q1156" s="12">
        <v>1600</v>
      </c>
      <c r="R1156" s="1"/>
      <c r="S1156" s="5">
        <v>1261</v>
      </c>
      <c r="T1156" s="96">
        <v>1428</v>
      </c>
      <c r="U1156" s="12">
        <v>1600</v>
      </c>
      <c r="V1156" s="5">
        <v>1412</v>
      </c>
      <c r="W1156" s="12">
        <v>1498</v>
      </c>
      <c r="X1156" s="48">
        <v>1600</v>
      </c>
      <c r="Y1156" s="56">
        <f t="shared" si="429"/>
        <v>-10</v>
      </c>
      <c r="Z1156" s="7">
        <f t="shared" si="430"/>
        <v>12</v>
      </c>
      <c r="AA1156" s="7">
        <f t="shared" si="431"/>
        <v>0</v>
      </c>
      <c r="AB1156" s="7">
        <f t="shared" si="432"/>
        <v>-40</v>
      </c>
      <c r="AC1156" s="7">
        <f t="shared" si="433"/>
        <v>0</v>
      </c>
      <c r="AD1156" s="7">
        <f t="shared" si="434"/>
        <v>0</v>
      </c>
      <c r="AM1156" s="12" t="str">
        <f t="shared" si="439"/>
        <v>increase or decrease</v>
      </c>
      <c r="AN1156" s="12" t="str">
        <f t="shared" si="440"/>
        <v>decrease</v>
      </c>
      <c r="AO1156" s="12" t="str">
        <f t="shared" si="441"/>
        <v>increase or decrease</v>
      </c>
      <c r="AP1156" s="12" t="str">
        <f t="shared" si="442"/>
        <v>increase</v>
      </c>
      <c r="AQ1156" s="12" t="str">
        <f t="shared" si="443"/>
        <v>no change</v>
      </c>
      <c r="AR1156" s="12" t="str">
        <f t="shared" si="444"/>
        <v>blank</v>
      </c>
      <c r="AS1156" s="12" t="str">
        <f t="shared" si="445"/>
        <v>increase or decrease</v>
      </c>
      <c r="AT1156" s="12" t="str">
        <f t="shared" si="446"/>
        <v>decrease</v>
      </c>
      <c r="AU1156" s="12" t="str">
        <f t="shared" si="447"/>
        <v>no change</v>
      </c>
      <c r="AV1156" s="12" t="str">
        <f t="shared" si="448"/>
        <v>blank</v>
      </c>
      <c r="AW1156" s="12" t="str">
        <f t="shared" si="449"/>
        <v>no change</v>
      </c>
      <c r="AX1156" s="12" t="str">
        <f t="shared" si="450"/>
        <v>blank</v>
      </c>
      <c r="AY1156" s="103"/>
      <c r="AZ1156" s="103" t="str">
        <f t="shared" si="451"/>
        <v xml:space="preserve"> </v>
      </c>
      <c r="BA1156" s="103" t="str">
        <f t="shared" si="452"/>
        <v>increase</v>
      </c>
      <c r="BB1156" s="103" t="str">
        <f t="shared" si="453"/>
        <v>decrease</v>
      </c>
      <c r="BC1156" s="12" t="str">
        <f t="shared" si="454"/>
        <v xml:space="preserve"> </v>
      </c>
      <c r="BD1156" s="12" t="str">
        <f t="shared" si="455"/>
        <v xml:space="preserve"> </v>
      </c>
      <c r="BE1156" s="12" t="str">
        <f t="shared" si="456"/>
        <v>both</v>
      </c>
      <c r="BH1156" s="110">
        <f t="shared" si="422"/>
        <v>-7.8678206136900079E-3</v>
      </c>
      <c r="BI1156" s="110">
        <f t="shared" si="423"/>
        <v>8.4745762711864406E-3</v>
      </c>
      <c r="BJ1156" s="110">
        <f t="shared" si="424"/>
        <v>0</v>
      </c>
      <c r="BK1156" s="110">
        <f t="shared" si="425"/>
        <v>-2.7548209366391185E-2</v>
      </c>
      <c r="BL1156" s="110">
        <f t="shared" si="426"/>
        <v>0</v>
      </c>
      <c r="BM1156" s="110">
        <f t="shared" si="427"/>
        <v>0</v>
      </c>
      <c r="BN1156" s="103"/>
      <c r="BO1156" s="130">
        <f t="shared" si="435"/>
        <v>-2.7548209366391185E-2</v>
      </c>
      <c r="BP1156" s="130" cm="1">
        <f t="array" ref="BP1156">MIN(IF(BH1156:BM1156&lt;0, BH1156:BM1156))</f>
        <v>-2.7548209366391185E-2</v>
      </c>
      <c r="BQ1156" s="12">
        <f t="shared" si="436"/>
        <v>0</v>
      </c>
      <c r="BR1156" s="12">
        <f t="shared" si="437"/>
        <v>0</v>
      </c>
      <c r="BS1156" s="12">
        <f t="shared" si="438"/>
        <v>1</v>
      </c>
      <c r="BT1156" s="12"/>
      <c r="CA1156" s="108"/>
    </row>
    <row r="1157" spans="1:79" x14ac:dyDescent="0.35">
      <c r="A1157" s="18" t="s">
        <v>496</v>
      </c>
      <c r="B1157" s="3" t="s">
        <v>44</v>
      </c>
      <c r="C1157" s="12" t="s">
        <v>450</v>
      </c>
      <c r="D1157" s="12" t="s">
        <v>451</v>
      </c>
      <c r="E1157" s="12">
        <v>224011</v>
      </c>
      <c r="F1157" s="12" t="s">
        <v>77</v>
      </c>
      <c r="G1157" s="12">
        <v>224014</v>
      </c>
      <c r="H1157" s="12">
        <v>1</v>
      </c>
      <c r="I1157" s="7" t="str">
        <f t="shared" si="428"/>
        <v>Matches old PSSE info</v>
      </c>
      <c r="L1157" s="12">
        <v>336</v>
      </c>
      <c r="M1157" s="12">
        <v>385</v>
      </c>
      <c r="N1157" s="12">
        <v>417</v>
      </c>
      <c r="O1157" s="12">
        <v>397</v>
      </c>
      <c r="P1157" s="12">
        <v>420</v>
      </c>
      <c r="Q1157" s="12">
        <v>452</v>
      </c>
      <c r="R1157" s="1"/>
      <c r="S1157" s="5">
        <v>286</v>
      </c>
      <c r="T1157" s="5">
        <v>286</v>
      </c>
      <c r="U1157" s="5">
        <v>300</v>
      </c>
      <c r="V1157" s="5">
        <v>286</v>
      </c>
      <c r="W1157" s="5">
        <v>286</v>
      </c>
      <c r="X1157" s="52">
        <v>300</v>
      </c>
      <c r="Y1157" s="56">
        <f t="shared" si="429"/>
        <v>-50</v>
      </c>
      <c r="Z1157" s="7">
        <f t="shared" si="430"/>
        <v>-99</v>
      </c>
      <c r="AA1157" s="7">
        <f t="shared" si="431"/>
        <v>-117</v>
      </c>
      <c r="AB1157" s="7">
        <f t="shared" si="432"/>
        <v>-111</v>
      </c>
      <c r="AC1157" s="7">
        <f t="shared" si="433"/>
        <v>-134</v>
      </c>
      <c r="AD1157" s="7">
        <f t="shared" si="434"/>
        <v>-152</v>
      </c>
      <c r="AM1157" s="12" t="str">
        <f t="shared" si="439"/>
        <v>increase or decrease</v>
      </c>
      <c r="AN1157" s="12" t="str">
        <f t="shared" si="440"/>
        <v>decrease</v>
      </c>
      <c r="AO1157" s="12" t="str">
        <f t="shared" si="441"/>
        <v>increase or decrease</v>
      </c>
      <c r="AP1157" s="12" t="str">
        <f t="shared" si="442"/>
        <v>decrease</v>
      </c>
      <c r="AQ1157" s="12" t="str">
        <f t="shared" si="443"/>
        <v>increase or decrease</v>
      </c>
      <c r="AR1157" s="12" t="str">
        <f t="shared" si="444"/>
        <v>decrease</v>
      </c>
      <c r="AS1157" s="12" t="str">
        <f t="shared" si="445"/>
        <v>increase or decrease</v>
      </c>
      <c r="AT1157" s="12" t="str">
        <f t="shared" si="446"/>
        <v>decrease</v>
      </c>
      <c r="AU1157" s="12" t="str">
        <f t="shared" si="447"/>
        <v>increase or decrease</v>
      </c>
      <c r="AV1157" s="12" t="str">
        <f t="shared" si="448"/>
        <v>decrease</v>
      </c>
      <c r="AW1157" s="12" t="str">
        <f t="shared" si="449"/>
        <v>increase or decrease</v>
      </c>
      <c r="AX1157" s="12" t="str">
        <f t="shared" si="450"/>
        <v>decrease</v>
      </c>
      <c r="AY1157" s="103"/>
      <c r="AZ1157" s="103" t="str">
        <f t="shared" si="451"/>
        <v xml:space="preserve"> </v>
      </c>
      <c r="BA1157" s="103" t="str">
        <f t="shared" si="452"/>
        <v xml:space="preserve"> </v>
      </c>
      <c r="BB1157" s="103" t="str">
        <f t="shared" si="453"/>
        <v>decrease</v>
      </c>
      <c r="BC1157" s="12" t="str">
        <f t="shared" si="454"/>
        <v xml:space="preserve"> </v>
      </c>
      <c r="BD1157" s="12" t="str">
        <f t="shared" si="455"/>
        <v>decrease</v>
      </c>
      <c r="BE1157" s="12" t="str">
        <f t="shared" si="456"/>
        <v xml:space="preserve"> </v>
      </c>
      <c r="BH1157" s="110">
        <f t="shared" si="422"/>
        <v>-0.14880952380952381</v>
      </c>
      <c r="BI1157" s="110">
        <f t="shared" si="423"/>
        <v>-0.25714285714285712</v>
      </c>
      <c r="BJ1157" s="110">
        <f t="shared" si="424"/>
        <v>-0.2805755395683453</v>
      </c>
      <c r="BK1157" s="110">
        <f t="shared" si="425"/>
        <v>-0.27959697732997479</v>
      </c>
      <c r="BL1157" s="110">
        <f t="shared" si="426"/>
        <v>-0.31904761904761902</v>
      </c>
      <c r="BM1157" s="110">
        <f t="shared" si="427"/>
        <v>-0.33628318584070799</v>
      </c>
      <c r="BN1157" s="103"/>
      <c r="BO1157" s="130">
        <f t="shared" si="435"/>
        <v>-0.33628318584070799</v>
      </c>
      <c r="BP1157" s="130" cm="1">
        <f t="array" ref="BP1157">MIN(IF(BH1157:BM1157&lt;0, BH1157:BM1157))</f>
        <v>-0.33628318584070799</v>
      </c>
      <c r="BQ1157" s="12">
        <f t="shared" si="436"/>
        <v>1</v>
      </c>
      <c r="BR1157" s="12">
        <f t="shared" si="437"/>
        <v>0</v>
      </c>
      <c r="BS1157" s="12">
        <f t="shared" si="438"/>
        <v>0</v>
      </c>
      <c r="BT1157" s="12"/>
      <c r="CA1157" s="108"/>
    </row>
    <row r="1158" spans="1:79" x14ac:dyDescent="0.35">
      <c r="B1158" s="3" t="s">
        <v>44</v>
      </c>
      <c r="C1158" s="12" t="s">
        <v>76</v>
      </c>
      <c r="D1158" s="12" t="s">
        <v>77</v>
      </c>
      <c r="E1158" s="12">
        <v>224014</v>
      </c>
      <c r="F1158" s="12" t="s">
        <v>78</v>
      </c>
      <c r="G1158" s="12">
        <v>224019</v>
      </c>
      <c r="H1158" s="12">
        <v>1</v>
      </c>
      <c r="I1158" s="7" t="str">
        <f t="shared" si="428"/>
        <v>Matches old PSSE info</v>
      </c>
      <c r="L1158" s="12">
        <v>392</v>
      </c>
      <c r="M1158" s="12">
        <v>396</v>
      </c>
      <c r="N1158" s="12">
        <v>532</v>
      </c>
      <c r="O1158" s="12">
        <v>420</v>
      </c>
      <c r="P1158" s="12">
        <v>420</v>
      </c>
      <c r="Q1158" s="12">
        <v>532</v>
      </c>
      <c r="R1158" s="1"/>
      <c r="S1158" s="5">
        <v>335</v>
      </c>
      <c r="T1158" s="12">
        <v>396</v>
      </c>
      <c r="U1158" s="5">
        <v>455</v>
      </c>
      <c r="V1158" s="5">
        <v>386</v>
      </c>
      <c r="W1158" s="12">
        <v>420</v>
      </c>
      <c r="X1158" s="52">
        <v>483</v>
      </c>
      <c r="Y1158" s="56">
        <f t="shared" si="429"/>
        <v>-57</v>
      </c>
      <c r="Z1158" s="7">
        <f t="shared" si="430"/>
        <v>0</v>
      </c>
      <c r="AA1158" s="7">
        <f t="shared" si="431"/>
        <v>-77</v>
      </c>
      <c r="AB1158" s="7">
        <f t="shared" si="432"/>
        <v>-34</v>
      </c>
      <c r="AC1158" s="7">
        <f t="shared" si="433"/>
        <v>0</v>
      </c>
      <c r="AD1158" s="7">
        <f t="shared" si="434"/>
        <v>-49</v>
      </c>
      <c r="AM1158" s="12" t="str">
        <f t="shared" si="439"/>
        <v>increase or decrease</v>
      </c>
      <c r="AN1158" s="12" t="str">
        <f t="shared" si="440"/>
        <v>decrease</v>
      </c>
      <c r="AO1158" s="12" t="str">
        <f t="shared" si="441"/>
        <v>no change</v>
      </c>
      <c r="AP1158" s="12" t="str">
        <f t="shared" si="442"/>
        <v>blank</v>
      </c>
      <c r="AQ1158" s="12" t="str">
        <f t="shared" si="443"/>
        <v>increase or decrease</v>
      </c>
      <c r="AR1158" s="12" t="str">
        <f t="shared" si="444"/>
        <v>decrease</v>
      </c>
      <c r="AS1158" s="12" t="str">
        <f t="shared" si="445"/>
        <v>increase or decrease</v>
      </c>
      <c r="AT1158" s="12" t="str">
        <f t="shared" si="446"/>
        <v>decrease</v>
      </c>
      <c r="AU1158" s="12" t="str">
        <f t="shared" si="447"/>
        <v>no change</v>
      </c>
      <c r="AV1158" s="12" t="str">
        <f t="shared" si="448"/>
        <v>blank</v>
      </c>
      <c r="AW1158" s="12" t="str">
        <f t="shared" si="449"/>
        <v>increase or decrease</v>
      </c>
      <c r="AX1158" s="12" t="str">
        <f t="shared" si="450"/>
        <v>decrease</v>
      </c>
      <c r="AY1158" s="103"/>
      <c r="AZ1158" s="103" t="str">
        <f t="shared" si="451"/>
        <v xml:space="preserve"> </v>
      </c>
      <c r="BA1158" s="103" t="str">
        <f t="shared" si="452"/>
        <v xml:space="preserve"> </v>
      </c>
      <c r="BB1158" s="103" t="str">
        <f t="shared" si="453"/>
        <v>decrease</v>
      </c>
      <c r="BC1158" s="12" t="str">
        <f t="shared" si="454"/>
        <v xml:space="preserve"> </v>
      </c>
      <c r="BD1158" s="12" t="str">
        <f t="shared" si="455"/>
        <v>decrease</v>
      </c>
      <c r="BE1158" s="12" t="str">
        <f t="shared" si="456"/>
        <v xml:space="preserve"> </v>
      </c>
      <c r="BH1158" s="110">
        <f t="shared" si="422"/>
        <v>-0.14540816326530612</v>
      </c>
      <c r="BI1158" s="110">
        <f t="shared" si="423"/>
        <v>0</v>
      </c>
      <c r="BJ1158" s="110">
        <f t="shared" si="424"/>
        <v>-0.14473684210526316</v>
      </c>
      <c r="BK1158" s="110">
        <f t="shared" si="425"/>
        <v>-8.0952380952380956E-2</v>
      </c>
      <c r="BL1158" s="110">
        <f t="shared" si="426"/>
        <v>0</v>
      </c>
      <c r="BM1158" s="110">
        <f t="shared" si="427"/>
        <v>-9.2105263157894732E-2</v>
      </c>
      <c r="BN1158" s="103"/>
      <c r="BO1158" s="130">
        <f t="shared" si="435"/>
        <v>-0.14540816326530612</v>
      </c>
      <c r="BP1158" s="130" cm="1">
        <f t="array" ref="BP1158">MIN(IF(BH1158:BM1158&lt;0, BH1158:BM1158))</f>
        <v>-0.14540816326530612</v>
      </c>
      <c r="BQ1158" s="12">
        <f t="shared" si="436"/>
        <v>0</v>
      </c>
      <c r="BR1158" s="12">
        <f t="shared" si="437"/>
        <v>1</v>
      </c>
      <c r="BS1158" s="12">
        <f t="shared" si="438"/>
        <v>0</v>
      </c>
      <c r="BT1158" s="12"/>
      <c r="CA1158" s="108"/>
    </row>
    <row r="1159" spans="1:79" x14ac:dyDescent="0.35">
      <c r="A1159" s="18" t="s">
        <v>496</v>
      </c>
      <c r="B1159" s="3" t="s">
        <v>44</v>
      </c>
      <c r="C1159" s="12" t="s">
        <v>452</v>
      </c>
      <c r="D1159" s="12" t="s">
        <v>453</v>
      </c>
      <c r="E1159" s="12">
        <v>224013</v>
      </c>
      <c r="F1159" s="12" t="s">
        <v>77</v>
      </c>
      <c r="G1159" s="12">
        <v>224014</v>
      </c>
      <c r="H1159" s="12">
        <v>1</v>
      </c>
      <c r="I1159" s="7" t="str">
        <f t="shared" si="428"/>
        <v>Matches old PSSE info</v>
      </c>
      <c r="L1159" s="12">
        <v>336</v>
      </c>
      <c r="M1159" s="12">
        <v>360</v>
      </c>
      <c r="N1159" s="12">
        <v>437</v>
      </c>
      <c r="O1159" s="12">
        <v>375</v>
      </c>
      <c r="P1159" s="12">
        <v>375</v>
      </c>
      <c r="Q1159" s="12">
        <v>437</v>
      </c>
      <c r="R1159" s="1"/>
      <c r="S1159" s="5">
        <v>286</v>
      </c>
      <c r="T1159" s="5">
        <v>286</v>
      </c>
      <c r="U1159" s="5">
        <v>300</v>
      </c>
      <c r="V1159" s="5">
        <v>286</v>
      </c>
      <c r="W1159" s="5">
        <v>286</v>
      </c>
      <c r="X1159" s="52">
        <v>300</v>
      </c>
      <c r="Y1159" s="56">
        <f t="shared" si="429"/>
        <v>-50</v>
      </c>
      <c r="Z1159" s="7">
        <f t="shared" si="430"/>
        <v>-74</v>
      </c>
      <c r="AA1159" s="7">
        <f t="shared" si="431"/>
        <v>-137</v>
      </c>
      <c r="AB1159" s="7">
        <f t="shared" si="432"/>
        <v>-89</v>
      </c>
      <c r="AC1159" s="7">
        <f t="shared" si="433"/>
        <v>-89</v>
      </c>
      <c r="AD1159" s="7">
        <f t="shared" si="434"/>
        <v>-137</v>
      </c>
      <c r="AM1159" s="12" t="str">
        <f t="shared" si="439"/>
        <v>increase or decrease</v>
      </c>
      <c r="AN1159" s="12" t="str">
        <f t="shared" si="440"/>
        <v>decrease</v>
      </c>
      <c r="AO1159" s="12" t="str">
        <f t="shared" si="441"/>
        <v>increase or decrease</v>
      </c>
      <c r="AP1159" s="12" t="str">
        <f t="shared" si="442"/>
        <v>decrease</v>
      </c>
      <c r="AQ1159" s="12" t="str">
        <f t="shared" si="443"/>
        <v>increase or decrease</v>
      </c>
      <c r="AR1159" s="12" t="str">
        <f t="shared" si="444"/>
        <v>decrease</v>
      </c>
      <c r="AS1159" s="12" t="str">
        <f t="shared" si="445"/>
        <v>increase or decrease</v>
      </c>
      <c r="AT1159" s="12" t="str">
        <f t="shared" si="446"/>
        <v>decrease</v>
      </c>
      <c r="AU1159" s="12" t="str">
        <f t="shared" si="447"/>
        <v>increase or decrease</v>
      </c>
      <c r="AV1159" s="12" t="str">
        <f t="shared" si="448"/>
        <v>decrease</v>
      </c>
      <c r="AW1159" s="12" t="str">
        <f t="shared" si="449"/>
        <v>increase or decrease</v>
      </c>
      <c r="AX1159" s="12" t="str">
        <f t="shared" si="450"/>
        <v>decrease</v>
      </c>
      <c r="AY1159" s="103"/>
      <c r="AZ1159" s="103" t="str">
        <f t="shared" si="451"/>
        <v xml:space="preserve"> </v>
      </c>
      <c r="BA1159" s="103" t="str">
        <f t="shared" si="452"/>
        <v xml:space="preserve"> </v>
      </c>
      <c r="BB1159" s="103" t="str">
        <f t="shared" si="453"/>
        <v>decrease</v>
      </c>
      <c r="BC1159" s="12" t="str">
        <f t="shared" si="454"/>
        <v xml:space="preserve"> </v>
      </c>
      <c r="BD1159" s="12" t="str">
        <f t="shared" si="455"/>
        <v>decrease</v>
      </c>
      <c r="BE1159" s="12" t="str">
        <f t="shared" si="456"/>
        <v xml:space="preserve"> </v>
      </c>
      <c r="BH1159" s="110">
        <f t="shared" si="422"/>
        <v>-0.14880952380952381</v>
      </c>
      <c r="BI1159" s="110">
        <f t="shared" si="423"/>
        <v>-0.20555555555555555</v>
      </c>
      <c r="BJ1159" s="110">
        <f t="shared" si="424"/>
        <v>-0.31350114416475972</v>
      </c>
      <c r="BK1159" s="110">
        <f t="shared" si="425"/>
        <v>-0.23733333333333334</v>
      </c>
      <c r="BL1159" s="110">
        <f t="shared" si="426"/>
        <v>-0.23733333333333334</v>
      </c>
      <c r="BM1159" s="110">
        <f t="shared" si="427"/>
        <v>-0.31350114416475972</v>
      </c>
      <c r="BN1159" s="103"/>
      <c r="BO1159" s="130">
        <f t="shared" si="435"/>
        <v>-0.31350114416475972</v>
      </c>
      <c r="BP1159" s="130" cm="1">
        <f t="array" ref="BP1159">MIN(IF(BH1159:BM1159&lt;0, BH1159:BM1159))</f>
        <v>-0.31350114416475972</v>
      </c>
      <c r="BQ1159" s="12">
        <f t="shared" si="436"/>
        <v>1</v>
      </c>
      <c r="BR1159" s="12">
        <f t="shared" si="437"/>
        <v>0</v>
      </c>
      <c r="BS1159" s="12">
        <f t="shared" si="438"/>
        <v>0</v>
      </c>
      <c r="BT1159" s="12"/>
      <c r="CA1159" s="108"/>
    </row>
    <row r="1160" spans="1:79" x14ac:dyDescent="0.35">
      <c r="A1160" s="18" t="s">
        <v>496</v>
      </c>
      <c r="B1160" s="3" t="s">
        <v>44</v>
      </c>
      <c r="C1160" s="12" t="s">
        <v>454</v>
      </c>
      <c r="D1160" s="12" t="s">
        <v>455</v>
      </c>
      <c r="E1160" s="12">
        <v>224012</v>
      </c>
      <c r="F1160" s="12" t="s">
        <v>77</v>
      </c>
      <c r="G1160" s="12">
        <v>224014</v>
      </c>
      <c r="H1160" s="12">
        <v>1</v>
      </c>
      <c r="I1160" s="7" t="str">
        <f t="shared" si="428"/>
        <v>Matches old PSSE info</v>
      </c>
      <c r="L1160" s="12">
        <v>336</v>
      </c>
      <c r="M1160" s="12">
        <v>385</v>
      </c>
      <c r="N1160" s="12">
        <v>417</v>
      </c>
      <c r="O1160" s="12">
        <v>397</v>
      </c>
      <c r="P1160" s="12">
        <v>420</v>
      </c>
      <c r="Q1160" s="12">
        <v>452</v>
      </c>
      <c r="R1160" s="1"/>
      <c r="S1160" s="5">
        <v>286</v>
      </c>
      <c r="T1160" s="5">
        <v>286</v>
      </c>
      <c r="U1160" s="5">
        <v>300</v>
      </c>
      <c r="V1160" s="5">
        <v>286</v>
      </c>
      <c r="W1160" s="5">
        <v>286</v>
      </c>
      <c r="X1160" s="52">
        <v>300</v>
      </c>
      <c r="Y1160" s="56">
        <f t="shared" si="429"/>
        <v>-50</v>
      </c>
      <c r="Z1160" s="7">
        <f t="shared" si="430"/>
        <v>-99</v>
      </c>
      <c r="AA1160" s="7">
        <f t="shared" si="431"/>
        <v>-117</v>
      </c>
      <c r="AB1160" s="7">
        <f t="shared" si="432"/>
        <v>-111</v>
      </c>
      <c r="AC1160" s="7">
        <f t="shared" si="433"/>
        <v>-134</v>
      </c>
      <c r="AD1160" s="7">
        <f t="shared" si="434"/>
        <v>-152</v>
      </c>
      <c r="AM1160" s="12" t="str">
        <f t="shared" si="439"/>
        <v>increase or decrease</v>
      </c>
      <c r="AN1160" s="12" t="str">
        <f t="shared" si="440"/>
        <v>decrease</v>
      </c>
      <c r="AO1160" s="12" t="str">
        <f t="shared" si="441"/>
        <v>increase or decrease</v>
      </c>
      <c r="AP1160" s="12" t="str">
        <f t="shared" si="442"/>
        <v>decrease</v>
      </c>
      <c r="AQ1160" s="12" t="str">
        <f t="shared" si="443"/>
        <v>increase or decrease</v>
      </c>
      <c r="AR1160" s="12" t="str">
        <f t="shared" si="444"/>
        <v>decrease</v>
      </c>
      <c r="AS1160" s="12" t="str">
        <f t="shared" si="445"/>
        <v>increase or decrease</v>
      </c>
      <c r="AT1160" s="12" t="str">
        <f t="shared" si="446"/>
        <v>decrease</v>
      </c>
      <c r="AU1160" s="12" t="str">
        <f t="shared" si="447"/>
        <v>increase or decrease</v>
      </c>
      <c r="AV1160" s="12" t="str">
        <f t="shared" si="448"/>
        <v>decrease</v>
      </c>
      <c r="AW1160" s="12" t="str">
        <f t="shared" si="449"/>
        <v>increase or decrease</v>
      </c>
      <c r="AX1160" s="12" t="str">
        <f t="shared" si="450"/>
        <v>decrease</v>
      </c>
      <c r="AY1160" s="103"/>
      <c r="AZ1160" s="103" t="str">
        <f t="shared" si="451"/>
        <v xml:space="preserve"> </v>
      </c>
      <c r="BA1160" s="103" t="str">
        <f t="shared" si="452"/>
        <v xml:space="preserve"> </v>
      </c>
      <c r="BB1160" s="103" t="str">
        <f t="shared" si="453"/>
        <v>decrease</v>
      </c>
      <c r="BC1160" s="12" t="str">
        <f t="shared" si="454"/>
        <v xml:space="preserve"> </v>
      </c>
      <c r="BD1160" s="12" t="str">
        <f t="shared" si="455"/>
        <v>decrease</v>
      </c>
      <c r="BE1160" s="12" t="str">
        <f t="shared" si="456"/>
        <v xml:space="preserve"> </v>
      </c>
      <c r="BH1160" s="110">
        <f t="shared" si="422"/>
        <v>-0.14880952380952381</v>
      </c>
      <c r="BI1160" s="110">
        <f t="shared" si="423"/>
        <v>-0.25714285714285712</v>
      </c>
      <c r="BJ1160" s="110">
        <f t="shared" si="424"/>
        <v>-0.2805755395683453</v>
      </c>
      <c r="BK1160" s="110">
        <f t="shared" si="425"/>
        <v>-0.27959697732997479</v>
      </c>
      <c r="BL1160" s="110">
        <f t="shared" si="426"/>
        <v>-0.31904761904761902</v>
      </c>
      <c r="BM1160" s="110">
        <f t="shared" si="427"/>
        <v>-0.33628318584070799</v>
      </c>
      <c r="BN1160" s="103"/>
      <c r="BO1160" s="130">
        <f t="shared" si="435"/>
        <v>-0.33628318584070799</v>
      </c>
      <c r="BP1160" s="130" cm="1">
        <f t="array" ref="BP1160">MIN(IF(BH1160:BM1160&lt;0, BH1160:BM1160))</f>
        <v>-0.33628318584070799</v>
      </c>
      <c r="BQ1160" s="12">
        <f t="shared" si="436"/>
        <v>1</v>
      </c>
      <c r="BR1160" s="12">
        <f t="shared" si="437"/>
        <v>0</v>
      </c>
      <c r="BS1160" s="12">
        <f t="shared" si="438"/>
        <v>0</v>
      </c>
      <c r="BT1160" s="12"/>
      <c r="CA1160" s="108"/>
    </row>
    <row r="1161" spans="1:79" x14ac:dyDescent="0.35">
      <c r="B1161" s="3" t="s">
        <v>44</v>
      </c>
      <c r="C1161" s="12" t="s">
        <v>79</v>
      </c>
      <c r="D1161" s="12" t="s">
        <v>80</v>
      </c>
      <c r="E1161" s="12">
        <v>200018</v>
      </c>
      <c r="F1161" s="12" t="s">
        <v>81</v>
      </c>
      <c r="G1161" s="12">
        <v>224118</v>
      </c>
      <c r="H1161" s="12">
        <v>1</v>
      </c>
      <c r="I1161" s="7" t="str">
        <f t="shared" si="428"/>
        <v>Matches old PSSE info</v>
      </c>
      <c r="L1161" s="12">
        <v>1296</v>
      </c>
      <c r="M1161" s="12">
        <v>1428</v>
      </c>
      <c r="N1161" s="12">
        <v>1692</v>
      </c>
      <c r="O1161" s="12">
        <v>1476</v>
      </c>
      <c r="P1161" s="12">
        <v>1644</v>
      </c>
      <c r="Q1161" s="12">
        <v>1884</v>
      </c>
      <c r="R1161" s="1"/>
      <c r="S1161" s="5">
        <v>796</v>
      </c>
      <c r="T1161" s="5">
        <v>796</v>
      </c>
      <c r="U1161" s="5">
        <v>835</v>
      </c>
      <c r="V1161" s="5">
        <v>796</v>
      </c>
      <c r="W1161" s="5">
        <v>796</v>
      </c>
      <c r="X1161" s="52">
        <v>835</v>
      </c>
      <c r="Y1161" s="56">
        <f t="shared" si="429"/>
        <v>-500</v>
      </c>
      <c r="Z1161" s="7">
        <f t="shared" si="430"/>
        <v>-632</v>
      </c>
      <c r="AA1161" s="7">
        <f t="shared" si="431"/>
        <v>-857</v>
      </c>
      <c r="AB1161" s="7">
        <f t="shared" si="432"/>
        <v>-680</v>
      </c>
      <c r="AC1161" s="7">
        <f t="shared" si="433"/>
        <v>-848</v>
      </c>
      <c r="AD1161" s="7">
        <f t="shared" si="434"/>
        <v>-1049</v>
      </c>
      <c r="AM1161" s="12" t="str">
        <f t="shared" si="439"/>
        <v>increase or decrease</v>
      </c>
      <c r="AN1161" s="12" t="str">
        <f t="shared" si="440"/>
        <v>decrease</v>
      </c>
      <c r="AO1161" s="12" t="str">
        <f t="shared" si="441"/>
        <v>increase or decrease</v>
      </c>
      <c r="AP1161" s="12" t="str">
        <f t="shared" si="442"/>
        <v>decrease</v>
      </c>
      <c r="AQ1161" s="12" t="str">
        <f t="shared" si="443"/>
        <v>increase or decrease</v>
      </c>
      <c r="AR1161" s="12" t="str">
        <f t="shared" si="444"/>
        <v>decrease</v>
      </c>
      <c r="AS1161" s="12" t="str">
        <f t="shared" si="445"/>
        <v>increase or decrease</v>
      </c>
      <c r="AT1161" s="12" t="str">
        <f t="shared" si="446"/>
        <v>decrease</v>
      </c>
      <c r="AU1161" s="12" t="str">
        <f t="shared" si="447"/>
        <v>increase or decrease</v>
      </c>
      <c r="AV1161" s="12" t="str">
        <f t="shared" si="448"/>
        <v>decrease</v>
      </c>
      <c r="AW1161" s="12" t="str">
        <f t="shared" si="449"/>
        <v>increase or decrease</v>
      </c>
      <c r="AX1161" s="12" t="str">
        <f t="shared" si="450"/>
        <v>decrease</v>
      </c>
      <c r="AY1161" s="103"/>
      <c r="AZ1161" s="103" t="str">
        <f t="shared" si="451"/>
        <v xml:space="preserve"> </v>
      </c>
      <c r="BA1161" s="103" t="str">
        <f t="shared" si="452"/>
        <v xml:space="preserve"> </v>
      </c>
      <c r="BB1161" s="103" t="str">
        <f t="shared" si="453"/>
        <v>decrease</v>
      </c>
      <c r="BC1161" s="12" t="str">
        <f t="shared" si="454"/>
        <v xml:space="preserve"> </v>
      </c>
      <c r="BD1161" s="12" t="str">
        <f t="shared" si="455"/>
        <v>decrease</v>
      </c>
      <c r="BE1161" s="12" t="str">
        <f t="shared" si="456"/>
        <v xml:space="preserve"> </v>
      </c>
      <c r="BH1161" s="110">
        <f t="shared" si="422"/>
        <v>-0.38580246913580246</v>
      </c>
      <c r="BI1161" s="110">
        <f t="shared" si="423"/>
        <v>-0.44257703081232491</v>
      </c>
      <c r="BJ1161" s="110">
        <f t="shared" si="424"/>
        <v>-0.50650118203309691</v>
      </c>
      <c r="BK1161" s="110">
        <f t="shared" si="425"/>
        <v>-0.46070460704607047</v>
      </c>
      <c r="BL1161" s="110">
        <f t="shared" si="426"/>
        <v>-0.51581508515815089</v>
      </c>
      <c r="BM1161" s="110">
        <f t="shared" si="427"/>
        <v>-0.55679405520169856</v>
      </c>
      <c r="BN1161" s="103"/>
      <c r="BO1161" s="130">
        <f t="shared" ref="BO1161:BO1162" si="457">IF(MAX(BH1161:BM1161)&lt;ABS(MIN(BH1161:BM1161)),MIN(BH1161:BM1161),MAX(BH1161:BM1161))</f>
        <v>-0.55679405520169856</v>
      </c>
      <c r="BP1161" s="130" cm="1">
        <f t="array" ref="BP1161">MIN(IF(BH1161:BM1161&lt;0, BH1161:BM1161))</f>
        <v>-0.55679405520169856</v>
      </c>
      <c r="BQ1161" s="12">
        <f t="shared" si="436"/>
        <v>1</v>
      </c>
      <c r="BR1161" s="12">
        <f t="shared" si="437"/>
        <v>0</v>
      </c>
      <c r="BS1161" s="12">
        <f t="shared" si="438"/>
        <v>0</v>
      </c>
      <c r="BT1161" s="12"/>
      <c r="CA1161" s="108"/>
    </row>
    <row r="1162" spans="1:79" x14ac:dyDescent="0.35">
      <c r="A1162" s="18" t="s">
        <v>496</v>
      </c>
      <c r="B1162" s="3" t="s">
        <v>44</v>
      </c>
      <c r="C1162" s="12" t="s">
        <v>439</v>
      </c>
      <c r="D1162" s="12" t="s">
        <v>80</v>
      </c>
      <c r="E1162" s="12">
        <v>200018</v>
      </c>
      <c r="F1162" s="12" t="s">
        <v>440</v>
      </c>
      <c r="G1162" s="12">
        <v>223983</v>
      </c>
      <c r="H1162" s="12">
        <v>1</v>
      </c>
      <c r="I1162" s="7" t="str">
        <f t="shared" si="428"/>
        <v>Matches old PSSE info</v>
      </c>
      <c r="L1162" s="12">
        <v>1179</v>
      </c>
      <c r="M1162" s="12">
        <v>1299</v>
      </c>
      <c r="N1162" s="12">
        <v>1539</v>
      </c>
      <c r="O1162" s="12">
        <v>1342</v>
      </c>
      <c r="P1162" s="12">
        <v>1495</v>
      </c>
      <c r="Q1162" s="12">
        <v>1714</v>
      </c>
      <c r="R1162" s="1"/>
      <c r="S1162" s="96">
        <v>1195</v>
      </c>
      <c r="T1162" s="5">
        <v>1195</v>
      </c>
      <c r="U1162" s="5">
        <v>1254</v>
      </c>
      <c r="V1162" s="5">
        <v>1195</v>
      </c>
      <c r="W1162" s="5">
        <v>1195</v>
      </c>
      <c r="X1162" s="52">
        <v>1254</v>
      </c>
      <c r="Y1162" s="56">
        <f t="shared" si="429"/>
        <v>16</v>
      </c>
      <c r="Z1162" s="7">
        <f t="shared" si="430"/>
        <v>-104</v>
      </c>
      <c r="AA1162" s="7">
        <f t="shared" si="431"/>
        <v>-285</v>
      </c>
      <c r="AB1162" s="7">
        <f t="shared" si="432"/>
        <v>-147</v>
      </c>
      <c r="AC1162" s="7">
        <f t="shared" si="433"/>
        <v>-300</v>
      </c>
      <c r="AD1162" s="7">
        <f t="shared" si="434"/>
        <v>-460</v>
      </c>
      <c r="AM1162" s="12" t="str">
        <f t="shared" si="439"/>
        <v>increase or decrease</v>
      </c>
      <c r="AN1162" s="12" t="str">
        <f t="shared" si="440"/>
        <v>increase</v>
      </c>
      <c r="AO1162" s="12" t="str">
        <f t="shared" si="441"/>
        <v>increase or decrease</v>
      </c>
      <c r="AP1162" s="12" t="str">
        <f t="shared" si="442"/>
        <v>decrease</v>
      </c>
      <c r="AQ1162" s="12" t="str">
        <f t="shared" si="443"/>
        <v>increase or decrease</v>
      </c>
      <c r="AR1162" s="12" t="str">
        <f t="shared" si="444"/>
        <v>decrease</v>
      </c>
      <c r="AS1162" s="12" t="str">
        <f t="shared" si="445"/>
        <v>increase or decrease</v>
      </c>
      <c r="AT1162" s="12" t="str">
        <f t="shared" si="446"/>
        <v>decrease</v>
      </c>
      <c r="AU1162" s="12" t="str">
        <f t="shared" si="447"/>
        <v>increase or decrease</v>
      </c>
      <c r="AV1162" s="12" t="str">
        <f t="shared" si="448"/>
        <v>decrease</v>
      </c>
      <c r="AW1162" s="12" t="str">
        <f t="shared" si="449"/>
        <v>increase or decrease</v>
      </c>
      <c r="AX1162" s="12" t="str">
        <f t="shared" si="450"/>
        <v>decrease</v>
      </c>
      <c r="AY1162" s="103"/>
      <c r="AZ1162" s="103" t="str">
        <f t="shared" si="451"/>
        <v xml:space="preserve"> </v>
      </c>
      <c r="BA1162" s="103" t="str">
        <f t="shared" si="452"/>
        <v>increase</v>
      </c>
      <c r="BB1162" s="103" t="str">
        <f t="shared" si="453"/>
        <v>decrease</v>
      </c>
      <c r="BC1162" s="12" t="str">
        <f t="shared" si="454"/>
        <v xml:space="preserve"> </v>
      </c>
      <c r="BD1162" s="12" t="str">
        <f t="shared" si="455"/>
        <v xml:space="preserve"> </v>
      </c>
      <c r="BE1162" s="12" t="str">
        <f t="shared" si="456"/>
        <v>both</v>
      </c>
      <c r="BH1162" s="110">
        <f t="shared" si="422"/>
        <v>1.3570822731128074E-2</v>
      </c>
      <c r="BI1162" s="110">
        <f t="shared" si="423"/>
        <v>-8.0061585835257895E-2</v>
      </c>
      <c r="BJ1162" s="110">
        <f t="shared" si="424"/>
        <v>-0.18518518518518517</v>
      </c>
      <c r="BK1162" s="110">
        <f t="shared" si="425"/>
        <v>-0.10953800298062594</v>
      </c>
      <c r="BL1162" s="110">
        <f t="shared" si="426"/>
        <v>-0.20066889632107024</v>
      </c>
      <c r="BM1162" s="110">
        <f t="shared" si="427"/>
        <v>-0.26837806301050177</v>
      </c>
      <c r="BN1162" s="103"/>
      <c r="BO1162" s="130">
        <f t="shared" si="457"/>
        <v>-0.26837806301050177</v>
      </c>
      <c r="BP1162" s="130" cm="1">
        <f t="array" ref="BP1162">MIN(IF(BH1162:BM1162&lt;0, BH1162:BM1162))</f>
        <v>-0.26837806301050177</v>
      </c>
      <c r="BQ1162" s="12">
        <f t="shared" si="436"/>
        <v>1</v>
      </c>
      <c r="BR1162" s="12">
        <f t="shared" si="437"/>
        <v>0</v>
      </c>
      <c r="BS1162" s="12">
        <f t="shared" si="438"/>
        <v>0</v>
      </c>
      <c r="BT1162" s="12"/>
      <c r="CA1162" s="108"/>
    </row>
    <row r="1163" spans="1:79" x14ac:dyDescent="0.35">
      <c r="A1163" s="18" t="s">
        <v>496</v>
      </c>
      <c r="B1163" s="3" t="s">
        <v>44</v>
      </c>
      <c r="C1163" s="12" t="s">
        <v>464</v>
      </c>
      <c r="D1163" s="12" t="s">
        <v>465</v>
      </c>
      <c r="E1163" s="12">
        <v>224086</v>
      </c>
      <c r="F1163" s="12" t="s">
        <v>466</v>
      </c>
      <c r="G1163" s="12">
        <v>224089</v>
      </c>
      <c r="H1163" s="12">
        <v>1</v>
      </c>
      <c r="I1163" s="7" t="str">
        <f t="shared" si="428"/>
        <v>Matches old PSSE info</v>
      </c>
      <c r="L1163" s="12">
        <v>168</v>
      </c>
      <c r="M1163" s="12">
        <v>201</v>
      </c>
      <c r="N1163" s="12">
        <v>208</v>
      </c>
      <c r="O1163" s="12">
        <v>168</v>
      </c>
      <c r="P1163" s="12">
        <v>201</v>
      </c>
      <c r="Q1163" s="12">
        <v>208</v>
      </c>
      <c r="R1163" s="1"/>
      <c r="S1163" s="12">
        <v>168</v>
      </c>
      <c r="T1163" s="12">
        <v>201</v>
      </c>
      <c r="U1163" s="12">
        <v>208</v>
      </c>
      <c r="V1163" s="12">
        <v>168</v>
      </c>
      <c r="W1163" s="12">
        <v>201</v>
      </c>
      <c r="X1163" s="48">
        <v>208</v>
      </c>
      <c r="Y1163" s="56">
        <f t="shared" si="429"/>
        <v>0</v>
      </c>
      <c r="Z1163" s="7">
        <f t="shared" si="430"/>
        <v>0</v>
      </c>
      <c r="AA1163" s="7">
        <f t="shared" si="431"/>
        <v>0</v>
      </c>
      <c r="AB1163" s="7">
        <f t="shared" si="432"/>
        <v>0</v>
      </c>
      <c r="AC1163" s="7">
        <f t="shared" si="433"/>
        <v>0</v>
      </c>
      <c r="AD1163" s="7">
        <f t="shared" si="434"/>
        <v>0</v>
      </c>
      <c r="AM1163" s="12" t="str">
        <f t="shared" si="439"/>
        <v>no change</v>
      </c>
      <c r="AN1163" s="12" t="str">
        <f t="shared" si="440"/>
        <v>blank</v>
      </c>
      <c r="AO1163" s="12" t="str">
        <f t="shared" si="441"/>
        <v>no change</v>
      </c>
      <c r="AP1163" s="12" t="str">
        <f t="shared" si="442"/>
        <v>blank</v>
      </c>
      <c r="AQ1163" s="12" t="str">
        <f t="shared" si="443"/>
        <v>no change</v>
      </c>
      <c r="AR1163" s="12" t="str">
        <f t="shared" si="444"/>
        <v>blank</v>
      </c>
      <c r="AS1163" s="12" t="str">
        <f t="shared" si="445"/>
        <v>no change</v>
      </c>
      <c r="AT1163" s="12" t="str">
        <f t="shared" si="446"/>
        <v>blank</v>
      </c>
      <c r="AU1163" s="12" t="str">
        <f t="shared" si="447"/>
        <v>no change</v>
      </c>
      <c r="AV1163" s="12" t="str">
        <f t="shared" si="448"/>
        <v>blank</v>
      </c>
      <c r="AW1163" s="12" t="str">
        <f t="shared" si="449"/>
        <v>no change</v>
      </c>
      <c r="AX1163" s="12" t="str">
        <f t="shared" si="450"/>
        <v>blank</v>
      </c>
      <c r="AY1163" s="103"/>
      <c r="AZ1163" s="103" t="str">
        <f t="shared" si="451"/>
        <v>no change</v>
      </c>
      <c r="BA1163" s="103" t="str">
        <f t="shared" si="452"/>
        <v xml:space="preserve"> </v>
      </c>
      <c r="BB1163" s="103" t="str">
        <f t="shared" si="453"/>
        <v xml:space="preserve"> </v>
      </c>
      <c r="BC1163" s="12" t="str">
        <f t="shared" si="454"/>
        <v xml:space="preserve"> </v>
      </c>
      <c r="BD1163" s="12" t="str">
        <f t="shared" si="455"/>
        <v xml:space="preserve"> </v>
      </c>
      <c r="BE1163" s="12" t="str">
        <f t="shared" si="456"/>
        <v xml:space="preserve"> </v>
      </c>
      <c r="BH1163" s="110">
        <f t="shared" si="422"/>
        <v>0</v>
      </c>
      <c r="BI1163" s="110">
        <f t="shared" si="423"/>
        <v>0</v>
      </c>
      <c r="BJ1163" s="110">
        <f t="shared" si="424"/>
        <v>0</v>
      </c>
      <c r="BK1163" s="110">
        <f t="shared" si="425"/>
        <v>0</v>
      </c>
      <c r="BL1163" s="110">
        <f t="shared" si="426"/>
        <v>0</v>
      </c>
      <c r="BM1163" s="110">
        <f t="shared" si="427"/>
        <v>0</v>
      </c>
      <c r="BN1163" s="108"/>
      <c r="BO1163" s="130">
        <f t="shared" ref="BO1163" si="458">IF(MAX(BH1163:BM1163)&lt;ABS(MIN(BH1163:BM1163)),MIN(BH1163:BM1163),MAX(BH1163:BM1163))</f>
        <v>0</v>
      </c>
      <c r="BP1163" s="130" cm="1">
        <f t="array" ref="BP1163">MIN(IF(BH1163:BM1163&lt;0, BH1163:BM1163))</f>
        <v>0</v>
      </c>
      <c r="BQ1163" s="12">
        <f t="shared" si="436"/>
        <v>0</v>
      </c>
      <c r="BR1163" s="12">
        <f t="shared" si="437"/>
        <v>0</v>
      </c>
      <c r="BS1163" s="12">
        <f t="shared" si="438"/>
        <v>0</v>
      </c>
      <c r="BT1163" s="12"/>
      <c r="CA1163" s="108"/>
    </row>
    <row r="1164" spans="1:79" x14ac:dyDescent="0.35">
      <c r="A1164" s="18" t="s">
        <v>496</v>
      </c>
      <c r="B1164" s="3" t="s">
        <v>44</v>
      </c>
      <c r="C1164" s="12" t="s">
        <v>467</v>
      </c>
      <c r="D1164" s="12" t="s">
        <v>465</v>
      </c>
      <c r="E1164" s="12">
        <v>224086</v>
      </c>
      <c r="F1164" s="12" t="s">
        <v>468</v>
      </c>
      <c r="G1164" s="12">
        <v>224088</v>
      </c>
      <c r="H1164" s="12">
        <v>1</v>
      </c>
      <c r="I1164" s="7" t="str">
        <f t="shared" si="428"/>
        <v>Matches old PSSE info</v>
      </c>
      <c r="L1164" s="12">
        <v>168</v>
      </c>
      <c r="M1164" s="12">
        <v>201</v>
      </c>
      <c r="N1164" s="12">
        <v>208</v>
      </c>
      <c r="O1164" s="12">
        <v>168</v>
      </c>
      <c r="P1164" s="12">
        <v>201</v>
      </c>
      <c r="Q1164" s="12">
        <v>208</v>
      </c>
      <c r="R1164" s="1"/>
      <c r="S1164" s="12">
        <v>168</v>
      </c>
      <c r="T1164" s="12">
        <v>201</v>
      </c>
      <c r="U1164" s="12">
        <v>208</v>
      </c>
      <c r="V1164" s="12">
        <v>168</v>
      </c>
      <c r="W1164" s="12">
        <v>201</v>
      </c>
      <c r="X1164" s="48">
        <v>208</v>
      </c>
      <c r="Y1164" s="56">
        <f t="shared" si="429"/>
        <v>0</v>
      </c>
      <c r="Z1164" s="7">
        <f t="shared" si="430"/>
        <v>0</v>
      </c>
      <c r="AA1164" s="7">
        <f t="shared" si="431"/>
        <v>0</v>
      </c>
      <c r="AB1164" s="7">
        <f t="shared" si="432"/>
        <v>0</v>
      </c>
      <c r="AC1164" s="7">
        <f t="shared" si="433"/>
        <v>0</v>
      </c>
      <c r="AD1164" s="7">
        <f t="shared" si="434"/>
        <v>0</v>
      </c>
      <c r="AM1164" s="12" t="str">
        <f t="shared" si="439"/>
        <v>no change</v>
      </c>
      <c r="AN1164" s="12" t="str">
        <f t="shared" si="440"/>
        <v>blank</v>
      </c>
      <c r="AO1164" s="12" t="str">
        <f t="shared" si="441"/>
        <v>no change</v>
      </c>
      <c r="AP1164" s="12" t="str">
        <f t="shared" si="442"/>
        <v>blank</v>
      </c>
      <c r="AQ1164" s="12" t="str">
        <f t="shared" si="443"/>
        <v>no change</v>
      </c>
      <c r="AR1164" s="12" t="str">
        <f t="shared" si="444"/>
        <v>blank</v>
      </c>
      <c r="AS1164" s="12" t="str">
        <f t="shared" si="445"/>
        <v>no change</v>
      </c>
      <c r="AT1164" s="12" t="str">
        <f t="shared" si="446"/>
        <v>blank</v>
      </c>
      <c r="AU1164" s="12" t="str">
        <f t="shared" si="447"/>
        <v>no change</v>
      </c>
      <c r="AV1164" s="12" t="str">
        <f t="shared" si="448"/>
        <v>blank</v>
      </c>
      <c r="AW1164" s="12" t="str">
        <f t="shared" si="449"/>
        <v>no change</v>
      </c>
      <c r="AX1164" s="12" t="str">
        <f t="shared" si="450"/>
        <v>blank</v>
      </c>
      <c r="AY1164" s="103"/>
      <c r="AZ1164" s="103" t="str">
        <f t="shared" si="451"/>
        <v>no change</v>
      </c>
      <c r="BA1164" s="103" t="str">
        <f t="shared" si="452"/>
        <v xml:space="preserve"> </v>
      </c>
      <c r="BB1164" s="103" t="str">
        <f t="shared" si="453"/>
        <v xml:space="preserve"> </v>
      </c>
      <c r="BC1164" s="12" t="str">
        <f t="shared" si="454"/>
        <v xml:space="preserve"> </v>
      </c>
      <c r="BD1164" s="12" t="str">
        <f t="shared" si="455"/>
        <v xml:space="preserve"> </v>
      </c>
      <c r="BE1164" s="12" t="str">
        <f t="shared" si="456"/>
        <v xml:space="preserve"> </v>
      </c>
      <c r="BH1164" s="110">
        <f t="shared" ref="BH1164" si="459">Y1164/L1164</f>
        <v>0</v>
      </c>
      <c r="BI1164" s="110">
        <f t="shared" ref="BI1164" si="460">Z1164/M1164</f>
        <v>0</v>
      </c>
      <c r="BJ1164" s="110">
        <f t="shared" ref="BJ1164" si="461">AA1164/N1164</f>
        <v>0</v>
      </c>
      <c r="BK1164" s="110">
        <f t="shared" ref="BK1164" si="462">AB1164/O1164</f>
        <v>0</v>
      </c>
      <c r="BL1164" s="110">
        <f t="shared" ref="BL1164" si="463">AC1164/P1164</f>
        <v>0</v>
      </c>
      <c r="BM1164" s="110">
        <f t="shared" ref="BM1164" si="464">AD1164/Q1164</f>
        <v>0</v>
      </c>
      <c r="BN1164" s="108"/>
      <c r="BO1164" s="130">
        <f t="shared" ref="BO1164" si="465">IF(MAX(BH1164:BM1164)&lt;ABS(MIN(BH1164:BM1164)),MIN(BH1164:BM1164),MAX(BH1164:BM1164))</f>
        <v>0</v>
      </c>
      <c r="BP1164" s="130" cm="1">
        <f t="array" ref="BP1164">MIN(IF(BH1164:BM1164&lt;0, BH1164:BM1164))</f>
        <v>0</v>
      </c>
      <c r="BQ1164" s="12">
        <f t="shared" si="436"/>
        <v>0</v>
      </c>
      <c r="BR1164" s="12">
        <f t="shared" si="437"/>
        <v>0</v>
      </c>
      <c r="BS1164" s="12">
        <f t="shared" si="438"/>
        <v>0</v>
      </c>
      <c r="BT1164" s="12"/>
      <c r="CA1164" s="108"/>
    </row>
    <row r="1165" spans="1:79" s="97" customFormat="1" x14ac:dyDescent="0.35">
      <c r="A1165" s="9"/>
      <c r="B1165" s="9"/>
      <c r="C1165" s="10"/>
      <c r="D1165" s="10"/>
      <c r="E1165" s="10"/>
      <c r="F1165" s="47"/>
      <c r="G1165" s="24"/>
      <c r="H1165" s="25"/>
      <c r="I1165" s="95" t="s">
        <v>142</v>
      </c>
      <c r="J1165" s="24"/>
      <c r="K1165" s="24"/>
      <c r="L1165" s="25"/>
      <c r="M1165" s="10"/>
      <c r="N1165" s="10"/>
      <c r="O1165" s="10"/>
      <c r="P1165" s="10"/>
      <c r="Q1165" s="10"/>
      <c r="R1165" s="9"/>
      <c r="S1165" s="9"/>
      <c r="T1165" s="9"/>
      <c r="U1165" s="9"/>
      <c r="V1165" s="9"/>
      <c r="W1165" s="9"/>
      <c r="X1165" s="50"/>
      <c r="Y1165" s="57"/>
      <c r="Z1165" s="9"/>
      <c r="AA1165" s="9"/>
      <c r="AB1165" s="9"/>
      <c r="AC1165" s="9"/>
      <c r="AD1165" s="9"/>
      <c r="AE1165" s="9"/>
      <c r="AF1165" s="9"/>
      <c r="AG1165" s="9"/>
      <c r="AH1165" s="9"/>
      <c r="BG1165" s="103"/>
      <c r="BH1165" s="12"/>
      <c r="BI1165" s="12"/>
      <c r="BJ1165" s="12"/>
      <c r="BK1165" s="12"/>
      <c r="BL1165" s="12"/>
      <c r="BM1165" s="12"/>
      <c r="BN1165" s="108"/>
      <c r="BO1165" s="130"/>
      <c r="BP1165" s="12"/>
      <c r="BQ1165" s="12"/>
      <c r="BR1165" s="12"/>
      <c r="BS1165" s="12"/>
      <c r="BT1165" s="108"/>
      <c r="BU1165" s="108"/>
      <c r="BV1165" s="108"/>
      <c r="BW1165" s="108"/>
      <c r="BX1165" s="108"/>
      <c r="BY1165" s="108"/>
      <c r="BZ1165" s="108"/>
    </row>
    <row r="1166" spans="1:79" s="97" customFormat="1" ht="15" thickBot="1" x14ac:dyDescent="0.4">
      <c r="A1166" s="22" t="s">
        <v>497</v>
      </c>
      <c r="B1166" s="9"/>
      <c r="C1166" s="10"/>
      <c r="D1166" s="10"/>
      <c r="E1166" s="10"/>
      <c r="F1166" s="26"/>
      <c r="G1166" s="27"/>
      <c r="H1166" s="28"/>
      <c r="I1166" s="26"/>
      <c r="J1166" s="27"/>
      <c r="K1166" s="27"/>
      <c r="L1166" s="28"/>
      <c r="M1166" s="10"/>
      <c r="N1166" s="10"/>
      <c r="O1166" s="10"/>
      <c r="P1166" s="10"/>
      <c r="Q1166" s="10"/>
      <c r="R1166" s="9"/>
      <c r="S1166" s="9"/>
      <c r="T1166" s="9"/>
      <c r="U1166" s="9"/>
      <c r="V1166" s="9"/>
      <c r="W1166" s="9"/>
      <c r="X1166" s="50"/>
      <c r="Y1166" s="57"/>
      <c r="Z1166" s="9"/>
      <c r="AA1166" s="9"/>
      <c r="AB1166" s="9"/>
      <c r="AC1166" s="9"/>
      <c r="AD1166" s="9"/>
      <c r="AE1166" s="9"/>
      <c r="AF1166" s="9"/>
      <c r="AG1166" s="9"/>
      <c r="AH1166" s="9"/>
      <c r="BG1166" s="103"/>
      <c r="BH1166" s="12"/>
      <c r="BI1166" s="12"/>
      <c r="BJ1166" s="12"/>
      <c r="BK1166" s="12"/>
      <c r="BL1166" s="12"/>
      <c r="BM1166" s="12"/>
      <c r="BN1166" s="103"/>
      <c r="BO1166" s="12"/>
      <c r="BP1166" s="12" t="s">
        <v>17</v>
      </c>
      <c r="BQ1166" s="12"/>
      <c r="BR1166" s="12"/>
      <c r="BS1166" s="12"/>
      <c r="BT1166" s="108"/>
      <c r="BU1166" s="108"/>
      <c r="BV1166" s="108"/>
      <c r="BW1166" s="108"/>
      <c r="BX1166" s="108"/>
      <c r="BY1166" s="108"/>
      <c r="BZ1166" s="108"/>
    </row>
    <row r="1167" spans="1:79" x14ac:dyDescent="0.35">
      <c r="AZ1167" s="111" t="s">
        <v>510</v>
      </c>
      <c r="BA1167" s="112"/>
      <c r="BB1167" s="112"/>
      <c r="BC1167" s="113" t="s">
        <v>511</v>
      </c>
      <c r="BD1167" s="113" t="s">
        <v>512</v>
      </c>
      <c r="BE1167" s="113" t="s">
        <v>508</v>
      </c>
      <c r="BF1167" s="114" t="s">
        <v>513</v>
      </c>
      <c r="BG1167" s="119"/>
      <c r="BO1167" s="12">
        <f>COUNTIF(BQ816:BQ875, "1")</f>
        <v>7</v>
      </c>
      <c r="BP1167" s="12" t="s">
        <v>517</v>
      </c>
    </row>
    <row r="1168" spans="1:79" x14ac:dyDescent="0.35">
      <c r="AZ1168" s="115">
        <f>COUNTIF(AZ816:AZ1164, "no change")</f>
        <v>31</v>
      </c>
      <c r="BA1168" s="108"/>
      <c r="BB1168" s="108"/>
      <c r="BC1168" s="12">
        <f>COUNTIF(BC816:BC1164, "increase")</f>
        <v>37</v>
      </c>
      <c r="BD1168" s="12">
        <f>COUNTIF(BD816:BD1164, "decrease")</f>
        <v>190</v>
      </c>
      <c r="BE1168" s="12">
        <f>COUNTIF(BE816:BE1164, "both")</f>
        <v>91</v>
      </c>
      <c r="BF1168" s="106">
        <f>SUM(AZ1168:BE1168)</f>
        <v>349</v>
      </c>
      <c r="BG1168" s="48"/>
      <c r="BN1168" s="97"/>
      <c r="BO1168" s="12">
        <f>COUNTIF(BR816:BR875, "1")</f>
        <v>10</v>
      </c>
      <c r="BP1168" s="12" t="s">
        <v>518</v>
      </c>
    </row>
    <row r="1169" spans="4:79" ht="15" thickBot="1" x14ac:dyDescent="0.4">
      <c r="AZ1169" s="125">
        <f>AZ1168/$BF$1168</f>
        <v>8.882521489971347E-2</v>
      </c>
      <c r="BA1169" s="107"/>
      <c r="BB1169" s="107"/>
      <c r="BC1169" s="126">
        <f>BC1168/$BF$1168</f>
        <v>0.10601719197707736</v>
      </c>
      <c r="BD1169" s="126">
        <f>BD1168/$BF$1168</f>
        <v>0.54441260744985676</v>
      </c>
      <c r="BE1169" s="126">
        <f>BE1168/$BF$1168</f>
        <v>0.26074498567335241</v>
      </c>
      <c r="BF1169" s="127"/>
      <c r="BG1169" s="120"/>
      <c r="BN1169" s="97"/>
      <c r="BO1169" s="12">
        <f>COUNTIF(BS816:BS875, "1")</f>
        <v>28</v>
      </c>
      <c r="BP1169" s="12" t="s">
        <v>519</v>
      </c>
    </row>
    <row r="1170" spans="4:79" ht="15" thickBot="1" x14ac:dyDescent="0.4">
      <c r="D1170" s="7"/>
      <c r="E1170" s="7"/>
      <c r="F1170" s="7"/>
      <c r="G1170" s="7"/>
      <c r="AY1170" s="54"/>
      <c r="AZ1170" s="128"/>
      <c r="BA1170" s="128"/>
      <c r="BB1170" s="128"/>
      <c r="BC1170" s="129"/>
      <c r="BD1170" s="129"/>
      <c r="BE1170" s="129"/>
      <c r="BF1170" s="128"/>
      <c r="BG1170" s="121"/>
      <c r="BN1170" s="54"/>
      <c r="BO1170" s="12">
        <f>SUM(BO1167:BO1169)</f>
        <v>45</v>
      </c>
      <c r="BP1170" s="12" t="s">
        <v>520</v>
      </c>
    </row>
    <row r="1171" spans="4:79" x14ac:dyDescent="0.35">
      <c r="AY1171" s="54"/>
      <c r="AZ1171" s="111" t="s">
        <v>510</v>
      </c>
      <c r="BA1171" s="112"/>
      <c r="BB1171" s="112"/>
      <c r="BC1171" s="113" t="s">
        <v>511</v>
      </c>
      <c r="BD1171" s="113" t="s">
        <v>512</v>
      </c>
      <c r="BE1171" s="113" t="s">
        <v>508</v>
      </c>
      <c r="BF1171" s="114" t="s">
        <v>513</v>
      </c>
      <c r="BG1171" s="122"/>
    </row>
    <row r="1172" spans="4:79" x14ac:dyDescent="0.35">
      <c r="AY1172" s="54" t="s">
        <v>17</v>
      </c>
      <c r="AZ1172" s="115">
        <f>COUNTIF(AZ816:AZ875, "no change")</f>
        <v>12</v>
      </c>
      <c r="BA1172" s="108"/>
      <c r="BB1172" s="108"/>
      <c r="BC1172" s="12">
        <f>COUNTIF(BC816:BC875, "increase")</f>
        <v>3</v>
      </c>
      <c r="BD1172" s="12">
        <f>COUNTIF(BD816:BD875, "decrease")</f>
        <v>12</v>
      </c>
      <c r="BE1172" s="12">
        <f>COUNTIF(BE816:BE875, "both")</f>
        <v>33</v>
      </c>
      <c r="BF1172" s="106">
        <f>SUM(AZ1172:BE1172)</f>
        <v>60</v>
      </c>
      <c r="BG1172" s="122"/>
      <c r="BP1172" s="12" t="s">
        <v>26</v>
      </c>
    </row>
    <row r="1173" spans="4:79" x14ac:dyDescent="0.35">
      <c r="AY1173" s="54"/>
      <c r="AZ1173" s="116">
        <f>AZ1172/$BF$1168</f>
        <v>3.4383954154727794E-2</v>
      </c>
      <c r="BA1173" s="108"/>
      <c r="BB1173" s="108"/>
      <c r="BC1173" s="117">
        <f>BC1172/$BF$1168</f>
        <v>8.5959885386819486E-3</v>
      </c>
      <c r="BD1173" s="117">
        <f>BD1172/$BF$1168</f>
        <v>3.4383954154727794E-2</v>
      </c>
      <c r="BE1173" s="117">
        <f>BE1172/$BF$1168</f>
        <v>9.4555873925501438E-2</v>
      </c>
      <c r="BF1173" s="118"/>
      <c r="BG1173" s="122"/>
      <c r="BO1173" s="12">
        <f>COUNTIF(BQ876:BQ1009, "1")</f>
        <v>46</v>
      </c>
      <c r="BP1173" s="12" t="s">
        <v>517</v>
      </c>
      <c r="BT1173" s="150"/>
      <c r="BU1173" s="150"/>
      <c r="BV1173" s="150"/>
      <c r="BW1173" s="150"/>
      <c r="BX1173" s="150"/>
      <c r="BY1173" s="150"/>
      <c r="BZ1173" s="150"/>
    </row>
    <row r="1174" spans="4:79" ht="15" thickBot="1" x14ac:dyDescent="0.4">
      <c r="AY1174" s="54"/>
      <c r="AZ1174" s="105"/>
      <c r="BA1174" s="108"/>
      <c r="BB1174" s="108"/>
      <c r="BC1174" s="108"/>
      <c r="BD1174" s="108"/>
      <c r="BE1174" s="108"/>
      <c r="BF1174" s="124"/>
      <c r="BG1174" s="122"/>
      <c r="BO1174" s="12">
        <f>COUNTIF(BR876:BR1009, "1")</f>
        <v>13</v>
      </c>
      <c r="BP1174" s="12" t="s">
        <v>518</v>
      </c>
      <c r="BT1174" s="40"/>
      <c r="BU1174" s="40"/>
      <c r="BV1174" s="40"/>
      <c r="BW1174" s="40"/>
      <c r="BX1174" s="40"/>
      <c r="BY1174" s="40"/>
      <c r="BZ1174" s="40"/>
      <c r="CA1174" s="122"/>
    </row>
    <row r="1175" spans="4:79" x14ac:dyDescent="0.35">
      <c r="AY1175" s="54" t="s">
        <v>26</v>
      </c>
      <c r="AZ1175" s="115">
        <f>COUNTIF(AZ876:AZ1009, "no change")</f>
        <v>9</v>
      </c>
      <c r="BA1175" s="108"/>
      <c r="BB1175" s="108"/>
      <c r="BC1175" s="12">
        <f>COUNTIF(BC876:BC1009, "increase")</f>
        <v>8</v>
      </c>
      <c r="BD1175" s="12">
        <f>COUNTIF(BD876:BD1009, "decrease")</f>
        <v>82</v>
      </c>
      <c r="BE1175" s="12">
        <f>COUNTIF(BE876:BE1009, "both")</f>
        <v>35</v>
      </c>
      <c r="BF1175" s="106">
        <f>SUM(AZ1175:BE1175)</f>
        <v>134</v>
      </c>
      <c r="BG1175" s="122"/>
      <c r="BO1175" s="12">
        <f>COUNTIF(BS876:BS1009, "1")</f>
        <v>58</v>
      </c>
      <c r="BP1175" s="12" t="s">
        <v>519</v>
      </c>
      <c r="BS1175" s="109"/>
      <c r="BT1175" s="131"/>
      <c r="BU1175" s="132"/>
      <c r="BV1175" s="132"/>
      <c r="BW1175" s="132"/>
      <c r="BX1175" s="132"/>
      <c r="BY1175" s="132"/>
      <c r="BZ1175" s="133"/>
    </row>
    <row r="1176" spans="4:79" x14ac:dyDescent="0.35">
      <c r="AY1176" s="54"/>
      <c r="AZ1176" s="116">
        <f>AZ1175/$BF$1168</f>
        <v>2.5787965616045846E-2</v>
      </c>
      <c r="BA1176" s="108"/>
      <c r="BB1176" s="108"/>
      <c r="BC1176" s="117">
        <f>BC1175/$BF$1168</f>
        <v>2.2922636103151862E-2</v>
      </c>
      <c r="BD1176" s="117">
        <f>BD1175/$BF$1168</f>
        <v>0.23495702005730659</v>
      </c>
      <c r="BE1176" s="117">
        <f>BE1175/$BF$1168</f>
        <v>0.10028653295128939</v>
      </c>
      <c r="BF1176" s="118"/>
      <c r="BG1176" s="122"/>
      <c r="BO1176" s="12">
        <f>SUM(BO1173:BO1175)</f>
        <v>117</v>
      </c>
      <c r="BP1176" s="12" t="s">
        <v>520</v>
      </c>
      <c r="BS1176" s="109"/>
      <c r="BT1176" s="134"/>
      <c r="BU1176" s="149"/>
      <c r="BV1176" s="136" t="s">
        <v>17</v>
      </c>
      <c r="BW1176" s="137" t="s">
        <v>26</v>
      </c>
      <c r="BX1176" s="137" t="s">
        <v>44</v>
      </c>
      <c r="BY1176" s="137" t="s">
        <v>521</v>
      </c>
      <c r="BZ1176" s="135"/>
    </row>
    <row r="1177" spans="4:79" x14ac:dyDescent="0.35">
      <c r="AY1177" s="54"/>
      <c r="AZ1177" s="105"/>
      <c r="BA1177" s="108"/>
      <c r="BB1177" s="108"/>
      <c r="BC1177" s="108"/>
      <c r="BD1177" s="108"/>
      <c r="BE1177" s="108"/>
      <c r="BF1177" s="124"/>
      <c r="BG1177" s="122"/>
      <c r="BS1177" s="109"/>
      <c r="BT1177" s="134"/>
      <c r="BU1177" s="138" t="s">
        <v>522</v>
      </c>
      <c r="BV1177" s="139">
        <v>12</v>
      </c>
      <c r="BW1177" s="139">
        <v>82</v>
      </c>
      <c r="BX1177" s="139">
        <v>96</v>
      </c>
      <c r="BY1177" s="140">
        <v>187</v>
      </c>
      <c r="BZ1177" s="135"/>
    </row>
    <row r="1178" spans="4:79" x14ac:dyDescent="0.35">
      <c r="AY1178" s="54" t="s">
        <v>143</v>
      </c>
      <c r="AZ1178" s="115">
        <f>COUNTIF(AZ1010:AZ1164, "no change")</f>
        <v>10</v>
      </c>
      <c r="BA1178" s="108"/>
      <c r="BB1178" s="108"/>
      <c r="BC1178" s="12">
        <f>COUNTIF(BC1010:BC1164, "increase")</f>
        <v>26</v>
      </c>
      <c r="BD1178" s="12">
        <f>COUNTIF(BD1010:BD1164, "decrease")</f>
        <v>96</v>
      </c>
      <c r="BE1178" s="12">
        <f>COUNTIF(BE1010:BE1164, "both")</f>
        <v>23</v>
      </c>
      <c r="BF1178" s="106">
        <f>SUM(AZ1178:BE1178)</f>
        <v>155</v>
      </c>
      <c r="BG1178" s="122"/>
      <c r="BP1178" s="12" t="s">
        <v>143</v>
      </c>
      <c r="BS1178" s="109"/>
      <c r="BT1178" s="134"/>
      <c r="BU1178" s="138" t="s">
        <v>523</v>
      </c>
      <c r="BV1178" s="139">
        <v>3</v>
      </c>
      <c r="BW1178" s="139">
        <v>8</v>
      </c>
      <c r="BX1178" s="139">
        <v>26</v>
      </c>
      <c r="BY1178" s="140">
        <v>40</v>
      </c>
      <c r="BZ1178" s="135"/>
    </row>
    <row r="1179" spans="4:79" ht="29.5" thickBot="1" x14ac:dyDescent="0.4">
      <c r="AY1179" s="54"/>
      <c r="AZ1179" s="125">
        <f>AZ1178/$BF$1168</f>
        <v>2.865329512893983E-2</v>
      </c>
      <c r="BA1179" s="107"/>
      <c r="BB1179" s="107"/>
      <c r="BC1179" s="126">
        <f>BC1178/$BF$1168</f>
        <v>7.4498567335243557E-2</v>
      </c>
      <c r="BD1179" s="126">
        <f>BD1178/$BF$1168</f>
        <v>0.27507163323782235</v>
      </c>
      <c r="BE1179" s="126">
        <f>BE1178/$BF$1168</f>
        <v>6.5902578796561598E-2</v>
      </c>
      <c r="BF1179" s="127"/>
      <c r="BG1179" s="122"/>
      <c r="BO1179" s="12">
        <f>COUNTIF(BQ1010:BQ1164, "1")</f>
        <v>32</v>
      </c>
      <c r="BP1179" s="12" t="s">
        <v>517</v>
      </c>
      <c r="BS1179" s="109"/>
      <c r="BT1179" s="134"/>
      <c r="BU1179" s="138" t="s">
        <v>524</v>
      </c>
      <c r="BV1179" s="139">
        <v>33</v>
      </c>
      <c r="BW1179" s="139">
        <v>35</v>
      </c>
      <c r="BX1179" s="139">
        <v>23</v>
      </c>
      <c r="BY1179" s="140">
        <v>91</v>
      </c>
      <c r="BZ1179" s="135"/>
    </row>
    <row r="1180" spans="4:79" x14ac:dyDescent="0.35">
      <c r="AZ1180" s="123"/>
      <c r="BA1180" s="123"/>
      <c r="BB1180" s="123"/>
      <c r="BC1180" s="123"/>
      <c r="BD1180" s="123"/>
      <c r="BE1180" s="123"/>
      <c r="BF1180" s="123"/>
      <c r="BO1180" s="12">
        <f>COUNTIF(BR1010:BR1164, "1")</f>
        <v>38</v>
      </c>
      <c r="BP1180" s="12" t="s">
        <v>518</v>
      </c>
      <c r="BS1180" s="109"/>
      <c r="BT1180" s="134"/>
      <c r="BU1180" s="138" t="s">
        <v>525</v>
      </c>
      <c r="BV1180" s="139">
        <v>12</v>
      </c>
      <c r="BW1180" s="139">
        <v>9</v>
      </c>
      <c r="BX1180" s="139">
        <v>10</v>
      </c>
      <c r="BY1180" s="140">
        <v>31</v>
      </c>
      <c r="BZ1180" s="135"/>
    </row>
    <row r="1181" spans="4:79" x14ac:dyDescent="0.35">
      <c r="BO1181" s="12">
        <f>COUNTIF(BS1010:BS1164, "1")</f>
        <v>49</v>
      </c>
      <c r="BP1181" s="12" t="s">
        <v>519</v>
      </c>
      <c r="BS1181" s="109"/>
      <c r="BT1181" s="134"/>
      <c r="BU1181" s="138"/>
      <c r="BV1181" s="139"/>
      <c r="BW1181" s="139"/>
      <c r="BX1181" s="139"/>
      <c r="BY1181" s="140"/>
      <c r="BZ1181" s="135"/>
    </row>
    <row r="1182" spans="4:79" x14ac:dyDescent="0.35">
      <c r="BO1182" s="12">
        <f>SUM(BO1179:BO1181)</f>
        <v>119</v>
      </c>
      <c r="BP1182" s="12" t="s">
        <v>520</v>
      </c>
      <c r="BS1182" s="109"/>
      <c r="BT1182" s="134"/>
      <c r="BU1182" s="138" t="s">
        <v>526</v>
      </c>
      <c r="BV1182" s="139">
        <v>60</v>
      </c>
      <c r="BW1182" s="139">
        <v>134</v>
      </c>
      <c r="BX1182" s="139">
        <v>155</v>
      </c>
      <c r="BY1182" s="140">
        <v>349</v>
      </c>
      <c r="BZ1182" s="135"/>
    </row>
    <row r="1183" spans="4:79" x14ac:dyDescent="0.35">
      <c r="BS1183" s="109"/>
      <c r="BT1183" s="134"/>
      <c r="BU1183" s="138"/>
      <c r="BV1183" s="139"/>
      <c r="BW1183" s="139"/>
      <c r="BX1183" s="139"/>
      <c r="BY1183" s="140"/>
      <c r="BZ1183" s="135"/>
    </row>
    <row r="1184" spans="4:79" x14ac:dyDescent="0.35">
      <c r="BS1184" s="109"/>
      <c r="BT1184" s="134"/>
      <c r="BU1184" s="138" t="s">
        <v>527</v>
      </c>
      <c r="BV1184" s="139">
        <v>60</v>
      </c>
      <c r="BW1184" s="139">
        <v>134</v>
      </c>
      <c r="BX1184" s="139">
        <v>155</v>
      </c>
      <c r="BY1184" s="140">
        <v>349</v>
      </c>
      <c r="BZ1184" s="135"/>
    </row>
    <row r="1185" spans="71:78" ht="15" thickBot="1" x14ac:dyDescent="0.4">
      <c r="BS1185" s="109"/>
      <c r="BT1185" s="134"/>
      <c r="BU1185" s="149"/>
      <c r="BV1185" s="149"/>
      <c r="BW1185" s="149"/>
      <c r="BX1185" s="149"/>
      <c r="BY1185" s="149"/>
      <c r="BZ1185" s="135"/>
    </row>
    <row r="1186" spans="71:78" ht="29" x14ac:dyDescent="0.35">
      <c r="BS1186" s="109"/>
      <c r="BT1186" s="134"/>
      <c r="BU1186" s="141" t="s">
        <v>528</v>
      </c>
      <c r="BV1186" s="142" t="s">
        <v>17</v>
      </c>
      <c r="BW1186" s="143" t="s">
        <v>26</v>
      </c>
      <c r="BX1186" s="143" t="s">
        <v>44</v>
      </c>
      <c r="BY1186" s="144" t="s">
        <v>521</v>
      </c>
      <c r="BZ1186" s="135"/>
    </row>
    <row r="1187" spans="71:78" x14ac:dyDescent="0.35">
      <c r="BS1187" s="109"/>
      <c r="BT1187" s="134"/>
      <c r="BU1187" s="151" t="s">
        <v>529</v>
      </c>
      <c r="BV1187" s="139">
        <v>7</v>
      </c>
      <c r="BW1187" s="139">
        <v>46</v>
      </c>
      <c r="BX1187" s="139">
        <v>32</v>
      </c>
      <c r="BY1187" s="140">
        <f>SUM(BV1187:BX1187)</f>
        <v>85</v>
      </c>
      <c r="BZ1187" s="135"/>
    </row>
    <row r="1188" spans="71:78" x14ac:dyDescent="0.35">
      <c r="BS1188" s="109"/>
      <c r="BT1188" s="134"/>
      <c r="BU1188" s="152" t="s">
        <v>518</v>
      </c>
      <c r="BV1188" s="139">
        <v>10</v>
      </c>
      <c r="BW1188" s="139">
        <v>13</v>
      </c>
      <c r="BX1188" s="139">
        <v>38</v>
      </c>
      <c r="BY1188" s="140">
        <f>SUM(BV1188:BX1188)</f>
        <v>61</v>
      </c>
      <c r="BZ1188" s="135"/>
    </row>
    <row r="1189" spans="71:78" x14ac:dyDescent="0.35">
      <c r="BS1189" s="109"/>
      <c r="BT1189" s="134"/>
      <c r="BU1189" s="152" t="s">
        <v>519</v>
      </c>
      <c r="BV1189" s="139">
        <v>28</v>
      </c>
      <c r="BW1189" s="139">
        <v>58</v>
      </c>
      <c r="BX1189" s="139">
        <v>49</v>
      </c>
      <c r="BY1189" s="140">
        <f>SUM(BV1189:BX1189)</f>
        <v>135</v>
      </c>
      <c r="BZ1189" s="135"/>
    </row>
    <row r="1190" spans="71:78" ht="15" thickBot="1" x14ac:dyDescent="0.4">
      <c r="BS1190" s="109"/>
      <c r="BT1190" s="134"/>
      <c r="BU1190" s="153" t="s">
        <v>520</v>
      </c>
      <c r="BV1190" s="145">
        <v>45</v>
      </c>
      <c r="BW1190" s="145">
        <v>117</v>
      </c>
      <c r="BX1190" s="145">
        <v>119</v>
      </c>
      <c r="BY1190" s="140">
        <f>SUM(BV1190:BX1190)</f>
        <v>281</v>
      </c>
      <c r="BZ1190" s="135"/>
    </row>
    <row r="1191" spans="71:78" ht="15" thickBot="1" x14ac:dyDescent="0.4">
      <c r="BS1191" s="109"/>
      <c r="BT1191" s="146"/>
      <c r="BU1191" s="147"/>
      <c r="BV1191" s="147"/>
      <c r="BW1191" s="147"/>
      <c r="BX1191" s="147"/>
      <c r="BY1191" s="147"/>
      <c r="BZ1191" s="148"/>
    </row>
  </sheetData>
  <mergeCells count="19">
    <mergeCell ref="BH1:BJ1"/>
    <mergeCell ref="BK1:BM1"/>
    <mergeCell ref="AM1:AR1"/>
    <mergeCell ref="AS1:AX1"/>
    <mergeCell ref="AM2:AN2"/>
    <mergeCell ref="AO2:AP2"/>
    <mergeCell ref="AQ2:AR2"/>
    <mergeCell ref="AS2:AT2"/>
    <mergeCell ref="AU2:AV2"/>
    <mergeCell ref="AW2:AX2"/>
    <mergeCell ref="F117:H118"/>
    <mergeCell ref="L1:N1"/>
    <mergeCell ref="S1:U1"/>
    <mergeCell ref="AG2:AH2"/>
    <mergeCell ref="F34:H35"/>
    <mergeCell ref="O1:Q1"/>
    <mergeCell ref="V1:X1"/>
    <mergeCell ref="Y1:AA1"/>
    <mergeCell ref="AB1:AD1"/>
  </mergeCells>
  <conditionalFormatting sqref="Y225:AD464 Y467:AD813 Y816:AD1164">
    <cfRule type="expression" dxfId="17" priority="49">
      <formula>Y225&lt;0</formula>
    </cfRule>
    <cfRule type="expression" dxfId="16" priority="50">
      <formula>Y225&gt;0</formula>
    </cfRule>
  </conditionalFormatting>
  <conditionalFormatting sqref="C225:C266">
    <cfRule type="duplicateValues" dxfId="15" priority="47"/>
  </conditionalFormatting>
  <conditionalFormatting sqref="C269:C374">
    <cfRule type="duplicateValues" dxfId="14" priority="46"/>
  </conditionalFormatting>
  <conditionalFormatting sqref="C375:C464">
    <cfRule type="duplicateValues" dxfId="13" priority="45"/>
  </conditionalFormatting>
  <conditionalFormatting sqref="C467:C527">
    <cfRule type="duplicateValues" dxfId="12" priority="25"/>
  </conditionalFormatting>
  <conditionalFormatting sqref="C528:C530 C533:C664">
    <cfRule type="duplicateValues" dxfId="11" priority="95"/>
  </conditionalFormatting>
  <conditionalFormatting sqref="C665:C813">
    <cfRule type="duplicateValues" dxfId="10" priority="96"/>
  </conditionalFormatting>
  <conditionalFormatting sqref="C816:C875">
    <cfRule type="duplicateValues" dxfId="9" priority="101"/>
  </conditionalFormatting>
  <conditionalFormatting sqref="C876:C1009">
    <cfRule type="duplicateValues" dxfId="8" priority="121"/>
  </conditionalFormatting>
  <conditionalFormatting sqref="C1010:C1164">
    <cfRule type="duplicateValues" dxfId="7" priority="151"/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650F-07B1-4226-8B56-7B66F524D095}">
  <dimension ref="A1:BD225"/>
  <sheetViews>
    <sheetView tabSelected="1" topLeftCell="Q1" zoomScale="55" zoomScaleNormal="55" workbookViewId="0">
      <selection activeCell="AF19" sqref="AF19"/>
    </sheetView>
  </sheetViews>
  <sheetFormatPr defaultColWidth="8.7265625" defaultRowHeight="14.5" x14ac:dyDescent="0.35"/>
  <cols>
    <col min="1" max="1" width="5.26953125" style="154" customWidth="1"/>
    <col min="2" max="3" width="12.1796875" style="174" customWidth="1"/>
    <col min="4" max="4" width="14.1796875" style="174" customWidth="1"/>
    <col min="5" max="6" width="11.453125" style="174" customWidth="1"/>
    <col min="7" max="7" width="6.54296875" style="174" bestFit="1" customWidth="1"/>
    <col min="8" max="13" width="8.7265625" style="154"/>
    <col min="14" max="14" width="6.54296875" style="154" customWidth="1"/>
    <col min="15" max="16" width="11.26953125" style="174" customWidth="1"/>
    <col min="17" max="17" width="18.81640625" style="174" customWidth="1"/>
    <col min="18" max="18" width="12.26953125" style="174" customWidth="1"/>
    <col min="19" max="19" width="11.453125" style="174" customWidth="1"/>
    <col min="20" max="20" width="7.26953125" style="174" customWidth="1"/>
    <col min="21" max="26" width="8.7265625" style="154"/>
    <col min="27" max="27" width="6.54296875" style="154" customWidth="1"/>
    <col min="28" max="29" width="11.54296875" style="174" customWidth="1"/>
    <col min="30" max="30" width="14.1796875" style="174" customWidth="1"/>
    <col min="31" max="31" width="12.54296875" style="174" customWidth="1"/>
    <col min="32" max="32" width="12.81640625" style="174" customWidth="1"/>
    <col min="33" max="33" width="6.54296875" style="174" customWidth="1"/>
    <col min="34" max="39" width="8.7265625" style="154"/>
    <col min="40" max="40" width="6.54296875" style="154" customWidth="1"/>
    <col min="41" max="41" width="10.54296875" style="174" bestFit="1" customWidth="1"/>
    <col min="42" max="42" width="8.7265625" style="174" bestFit="1" customWidth="1"/>
    <col min="43" max="43" width="25.54296875" style="174" bestFit="1" customWidth="1"/>
    <col min="44" max="44" width="10.453125" style="174" bestFit="1" customWidth="1"/>
    <col min="45" max="45" width="13.1796875" style="174" bestFit="1" customWidth="1"/>
    <col min="46" max="46" width="6.54296875" style="174" customWidth="1"/>
    <col min="47" max="53" width="8.7265625" style="154"/>
    <col min="54" max="54" width="19.453125" style="154" bestFit="1" customWidth="1"/>
    <col min="55" max="55" width="5.453125" style="154" bestFit="1" customWidth="1"/>
    <col min="56" max="56" width="12.1796875" style="154" bestFit="1" customWidth="1"/>
    <col min="57" max="57" width="13" style="154" bestFit="1" customWidth="1"/>
    <col min="58" max="58" width="7.26953125" style="154" customWidth="1"/>
    <col min="59" max="16384" width="8.7265625" style="154"/>
  </cols>
  <sheetData>
    <row r="1" spans="1:56" ht="15" thickBot="1" x14ac:dyDescent="0.4"/>
    <row r="2" spans="1:56" ht="21" x14ac:dyDescent="0.5">
      <c r="B2" s="207" t="s">
        <v>345</v>
      </c>
      <c r="C2" s="208"/>
      <c r="D2" s="208"/>
      <c r="E2" s="208"/>
      <c r="F2" s="208"/>
      <c r="G2" s="209"/>
      <c r="H2" s="210" t="s">
        <v>38</v>
      </c>
      <c r="I2" s="211"/>
      <c r="J2" s="213"/>
      <c r="K2" s="210" t="s">
        <v>39</v>
      </c>
      <c r="L2" s="211"/>
      <c r="M2" s="212"/>
      <c r="N2" s="155"/>
      <c r="O2" s="207" t="s">
        <v>346</v>
      </c>
      <c r="P2" s="208"/>
      <c r="Q2" s="208"/>
      <c r="R2" s="208"/>
      <c r="S2" s="208"/>
      <c r="T2" s="209"/>
      <c r="U2" s="210" t="s">
        <v>38</v>
      </c>
      <c r="V2" s="211"/>
      <c r="W2" s="213"/>
      <c r="X2" s="210" t="s">
        <v>39</v>
      </c>
      <c r="Y2" s="211"/>
      <c r="Z2" s="212"/>
      <c r="AA2" s="155"/>
      <c r="AB2" s="207" t="s">
        <v>347</v>
      </c>
      <c r="AC2" s="208"/>
      <c r="AD2" s="208"/>
      <c r="AE2" s="208"/>
      <c r="AF2" s="208"/>
      <c r="AG2" s="209"/>
      <c r="AH2" s="210" t="s">
        <v>38</v>
      </c>
      <c r="AI2" s="211"/>
      <c r="AJ2" s="213"/>
      <c r="AK2" s="210" t="s">
        <v>39</v>
      </c>
      <c r="AL2" s="211"/>
      <c r="AM2" s="212"/>
      <c r="AN2" s="155"/>
      <c r="AO2" s="214"/>
      <c r="AP2" s="215"/>
      <c r="AQ2" s="215"/>
      <c r="AR2" s="215"/>
      <c r="AS2" s="215"/>
      <c r="AT2" s="216"/>
      <c r="AU2" s="210" t="s">
        <v>38</v>
      </c>
      <c r="AV2" s="211"/>
      <c r="AW2" s="213"/>
      <c r="AX2" s="210" t="s">
        <v>39</v>
      </c>
      <c r="AY2" s="211"/>
      <c r="AZ2" s="212"/>
    </row>
    <row r="3" spans="1:56" x14ac:dyDescent="0.35">
      <c r="A3" s="159"/>
      <c r="B3" s="175" t="s">
        <v>0</v>
      </c>
      <c r="C3" s="176" t="s">
        <v>533</v>
      </c>
      <c r="D3" s="177" t="s">
        <v>1</v>
      </c>
      <c r="E3" s="177" t="s">
        <v>3</v>
      </c>
      <c r="F3" s="177" t="s">
        <v>5</v>
      </c>
      <c r="G3" s="177" t="s">
        <v>6</v>
      </c>
      <c r="H3" s="160" t="s">
        <v>10</v>
      </c>
      <c r="I3" s="160" t="s">
        <v>11</v>
      </c>
      <c r="J3" s="160" t="s">
        <v>12</v>
      </c>
      <c r="K3" s="160" t="s">
        <v>10</v>
      </c>
      <c r="L3" s="160" t="s">
        <v>11</v>
      </c>
      <c r="M3" s="161" t="s">
        <v>12</v>
      </c>
      <c r="N3" s="155"/>
      <c r="O3" s="175" t="s">
        <v>0</v>
      </c>
      <c r="P3" s="176" t="s">
        <v>533</v>
      </c>
      <c r="Q3" s="177" t="s">
        <v>1</v>
      </c>
      <c r="R3" s="177" t="s">
        <v>3</v>
      </c>
      <c r="S3" s="177" t="s">
        <v>5</v>
      </c>
      <c r="T3" s="177" t="s">
        <v>6</v>
      </c>
      <c r="U3" s="160" t="s">
        <v>10</v>
      </c>
      <c r="V3" s="160" t="s">
        <v>11</v>
      </c>
      <c r="W3" s="160" t="s">
        <v>12</v>
      </c>
      <c r="X3" s="160" t="s">
        <v>10</v>
      </c>
      <c r="Y3" s="160" t="s">
        <v>11</v>
      </c>
      <c r="Z3" s="161" t="s">
        <v>12</v>
      </c>
      <c r="AA3" s="155"/>
      <c r="AB3" s="175" t="s">
        <v>0</v>
      </c>
      <c r="AC3" s="176" t="s">
        <v>533</v>
      </c>
      <c r="AD3" s="177" t="s">
        <v>1</v>
      </c>
      <c r="AE3" s="177" t="s">
        <v>3</v>
      </c>
      <c r="AF3" s="177" t="s">
        <v>5</v>
      </c>
      <c r="AG3" s="177" t="s">
        <v>6</v>
      </c>
      <c r="AH3" s="160" t="s">
        <v>10</v>
      </c>
      <c r="AI3" s="160" t="s">
        <v>11</v>
      </c>
      <c r="AJ3" s="160" t="s">
        <v>12</v>
      </c>
      <c r="AK3" s="160" t="s">
        <v>10</v>
      </c>
      <c r="AL3" s="160" t="s">
        <v>11</v>
      </c>
      <c r="AM3" s="161" t="s">
        <v>12</v>
      </c>
      <c r="AN3" s="155"/>
      <c r="AO3" s="175" t="s">
        <v>40</v>
      </c>
      <c r="AP3" s="177" t="s">
        <v>0</v>
      </c>
      <c r="AQ3" s="177" t="s">
        <v>1</v>
      </c>
      <c r="AR3" s="177" t="s">
        <v>3</v>
      </c>
      <c r="AS3" s="177" t="s">
        <v>5</v>
      </c>
      <c r="AT3" s="177" t="s">
        <v>6</v>
      </c>
      <c r="AU3" s="160" t="s">
        <v>10</v>
      </c>
      <c r="AV3" s="160" t="s">
        <v>11</v>
      </c>
      <c r="AW3" s="160" t="s">
        <v>12</v>
      </c>
      <c r="AX3" s="160" t="s">
        <v>10</v>
      </c>
      <c r="AY3" s="160" t="s">
        <v>11</v>
      </c>
      <c r="AZ3" s="161" t="s">
        <v>12</v>
      </c>
    </row>
    <row r="4" spans="1:56" ht="14.5" customHeight="1" x14ac:dyDescent="0.35">
      <c r="A4" s="162"/>
      <c r="B4" s="163" t="s">
        <v>17</v>
      </c>
      <c r="C4" s="178">
        <v>138</v>
      </c>
      <c r="D4" s="179">
        <v>1401</v>
      </c>
      <c r="E4" s="179">
        <v>228110</v>
      </c>
      <c r="F4" s="179">
        <v>228197</v>
      </c>
      <c r="G4" s="179">
        <v>1</v>
      </c>
      <c r="H4" s="7">
        <v>150</v>
      </c>
      <c r="I4" s="7">
        <v>218</v>
      </c>
      <c r="J4" s="7">
        <v>238</v>
      </c>
      <c r="K4" s="7">
        <v>208</v>
      </c>
      <c r="L4" s="7">
        <v>280</v>
      </c>
      <c r="M4" s="185">
        <v>304</v>
      </c>
      <c r="N4" s="156"/>
      <c r="O4" s="163" t="s">
        <v>26</v>
      </c>
      <c r="P4" s="178">
        <v>500</v>
      </c>
      <c r="Q4" s="179">
        <v>5015</v>
      </c>
      <c r="R4" s="179">
        <v>200027</v>
      </c>
      <c r="S4" s="179">
        <v>200029</v>
      </c>
      <c r="T4" s="179">
        <v>1</v>
      </c>
      <c r="U4" s="7">
        <v>2193</v>
      </c>
      <c r="V4" s="7">
        <v>2598</v>
      </c>
      <c r="W4" s="7">
        <v>2987</v>
      </c>
      <c r="X4" s="7">
        <v>2598</v>
      </c>
      <c r="Y4" s="7">
        <v>2598</v>
      </c>
      <c r="Z4" s="185">
        <v>2987</v>
      </c>
      <c r="AA4" s="156"/>
      <c r="AB4" s="163" t="s">
        <v>44</v>
      </c>
      <c r="AC4" s="179">
        <v>230</v>
      </c>
      <c r="AD4" s="179">
        <v>2314</v>
      </c>
      <c r="AE4" s="179">
        <v>223961</v>
      </c>
      <c r="AF4" s="179">
        <v>220983</v>
      </c>
      <c r="AG4" s="179">
        <v>1</v>
      </c>
      <c r="AH4" s="7">
        <v>1104</v>
      </c>
      <c r="AI4" s="7">
        <v>1164</v>
      </c>
      <c r="AJ4" s="7">
        <v>1200</v>
      </c>
      <c r="AK4" s="7">
        <v>1164</v>
      </c>
      <c r="AL4" s="7">
        <v>1164</v>
      </c>
      <c r="AM4" s="185">
        <v>1200</v>
      </c>
      <c r="AN4" s="156"/>
      <c r="AO4" s="217" t="s">
        <v>41</v>
      </c>
      <c r="AP4" s="163" t="s">
        <v>17</v>
      </c>
      <c r="AQ4" s="84" t="s">
        <v>361</v>
      </c>
      <c r="AR4" s="179">
        <v>228314</v>
      </c>
      <c r="AS4" s="179">
        <v>228310</v>
      </c>
      <c r="AT4" s="179">
        <v>1</v>
      </c>
      <c r="AU4" s="164">
        <v>397</v>
      </c>
      <c r="AV4" s="164">
        <v>426</v>
      </c>
      <c r="AW4" s="164">
        <v>489</v>
      </c>
      <c r="AX4" s="164">
        <v>447</v>
      </c>
      <c r="AY4" s="164">
        <v>478</v>
      </c>
      <c r="AZ4" s="165">
        <v>549</v>
      </c>
    </row>
    <row r="5" spans="1:56" ht="14.5" customHeight="1" x14ac:dyDescent="0.35">
      <c r="A5" s="162"/>
      <c r="B5" s="163" t="s">
        <v>17</v>
      </c>
      <c r="C5" s="178">
        <v>138</v>
      </c>
      <c r="D5" s="179">
        <v>1402</v>
      </c>
      <c r="E5" s="179">
        <v>228108</v>
      </c>
      <c r="F5" s="179">
        <v>228210</v>
      </c>
      <c r="G5" s="179">
        <v>1</v>
      </c>
      <c r="H5" s="7">
        <v>392</v>
      </c>
      <c r="I5" s="7">
        <v>478</v>
      </c>
      <c r="J5" s="7">
        <v>540</v>
      </c>
      <c r="K5" s="7">
        <v>451</v>
      </c>
      <c r="L5" s="7">
        <v>478</v>
      </c>
      <c r="M5" s="185">
        <v>549</v>
      </c>
      <c r="N5" s="156"/>
      <c r="O5" s="163" t="s">
        <v>26</v>
      </c>
      <c r="P5" s="178">
        <v>500</v>
      </c>
      <c r="Q5" s="179">
        <v>5025</v>
      </c>
      <c r="R5" s="179">
        <v>200010</v>
      </c>
      <c r="S5" s="179">
        <v>200051</v>
      </c>
      <c r="T5" s="179">
        <v>1</v>
      </c>
      <c r="U5" s="7">
        <v>2682</v>
      </c>
      <c r="V5" s="7">
        <v>3474</v>
      </c>
      <c r="W5" s="7">
        <v>4088</v>
      </c>
      <c r="X5" s="7">
        <v>3404</v>
      </c>
      <c r="Y5" s="7">
        <v>4221</v>
      </c>
      <c r="Z5" s="185">
        <v>4938</v>
      </c>
      <c r="AA5" s="156"/>
      <c r="AB5" s="163" t="s">
        <v>44</v>
      </c>
      <c r="AC5" s="179">
        <v>230</v>
      </c>
      <c r="AD5" s="179">
        <v>2334</v>
      </c>
      <c r="AE5" s="179">
        <v>223962</v>
      </c>
      <c r="AF5" s="179">
        <v>220984</v>
      </c>
      <c r="AG5" s="179">
        <v>1</v>
      </c>
      <c r="AH5" s="7">
        <v>1104</v>
      </c>
      <c r="AI5" s="7">
        <v>1164</v>
      </c>
      <c r="AJ5" s="7">
        <v>1200</v>
      </c>
      <c r="AK5" s="7">
        <v>1164</v>
      </c>
      <c r="AL5" s="7">
        <v>1164</v>
      </c>
      <c r="AM5" s="185">
        <v>1200</v>
      </c>
      <c r="AN5" s="156"/>
      <c r="AO5" s="218"/>
      <c r="AP5" s="163" t="s">
        <v>17</v>
      </c>
      <c r="AQ5" s="84" t="s">
        <v>357</v>
      </c>
      <c r="AR5" s="179">
        <v>228404</v>
      </c>
      <c r="AS5" s="179">
        <v>228402</v>
      </c>
      <c r="AT5" s="179">
        <v>2</v>
      </c>
      <c r="AU5" s="164">
        <v>243</v>
      </c>
      <c r="AV5" s="164">
        <v>273</v>
      </c>
      <c r="AW5" s="164">
        <v>315</v>
      </c>
      <c r="AX5" s="164">
        <v>276</v>
      </c>
      <c r="AY5" s="164">
        <v>326</v>
      </c>
      <c r="AZ5" s="165">
        <v>375</v>
      </c>
      <c r="BD5" s="154" t="s">
        <v>534</v>
      </c>
    </row>
    <row r="6" spans="1:56" ht="14.5" customHeight="1" x14ac:dyDescent="0.35">
      <c r="A6" s="162"/>
      <c r="B6" s="163" t="s">
        <v>17</v>
      </c>
      <c r="C6" s="178">
        <v>138</v>
      </c>
      <c r="D6" s="179">
        <v>1404</v>
      </c>
      <c r="E6" s="179">
        <v>228500</v>
      </c>
      <c r="F6" s="179">
        <v>228404</v>
      </c>
      <c r="G6" s="179">
        <v>1</v>
      </c>
      <c r="H6" s="7">
        <v>315</v>
      </c>
      <c r="I6" s="7">
        <v>400</v>
      </c>
      <c r="J6" s="7">
        <v>460</v>
      </c>
      <c r="K6" s="7">
        <v>378</v>
      </c>
      <c r="L6" s="7">
        <v>467</v>
      </c>
      <c r="M6" s="185">
        <v>537</v>
      </c>
      <c r="N6" s="156"/>
      <c r="O6" s="163" t="s">
        <v>26</v>
      </c>
      <c r="P6" s="178">
        <v>500</v>
      </c>
      <c r="Q6" s="179">
        <v>5036</v>
      </c>
      <c r="R6" s="179">
        <v>200010</v>
      </c>
      <c r="S6" s="179">
        <v>200027</v>
      </c>
      <c r="T6" s="179">
        <v>1</v>
      </c>
      <c r="U6" s="7">
        <v>2193</v>
      </c>
      <c r="V6" s="7">
        <v>2598</v>
      </c>
      <c r="W6" s="7">
        <v>2987</v>
      </c>
      <c r="X6" s="7">
        <v>2598</v>
      </c>
      <c r="Y6" s="7">
        <v>2598</v>
      </c>
      <c r="Z6" s="185">
        <v>2987</v>
      </c>
      <c r="AA6" s="156"/>
      <c r="AB6" s="163" t="s">
        <v>44</v>
      </c>
      <c r="AC6" s="179">
        <v>230</v>
      </c>
      <c r="AD6" s="179">
        <v>2340</v>
      </c>
      <c r="AE6" s="179">
        <v>220959</v>
      </c>
      <c r="AF6" s="179">
        <v>223979</v>
      </c>
      <c r="AG6" s="179" t="s">
        <v>42</v>
      </c>
      <c r="AH6" s="7">
        <v>796</v>
      </c>
      <c r="AI6" s="7">
        <v>796</v>
      </c>
      <c r="AJ6" s="7">
        <v>835</v>
      </c>
      <c r="AK6" s="7">
        <v>796</v>
      </c>
      <c r="AL6" s="7">
        <v>796</v>
      </c>
      <c r="AM6" s="185">
        <v>835</v>
      </c>
      <c r="AN6" s="156"/>
      <c r="AO6" s="218"/>
      <c r="AP6" s="163" t="s">
        <v>17</v>
      </c>
      <c r="AQ6" s="84" t="s">
        <v>360</v>
      </c>
      <c r="AR6" s="179">
        <v>200063</v>
      </c>
      <c r="AS6" s="179">
        <v>228002</v>
      </c>
      <c r="AT6" s="179">
        <v>1</v>
      </c>
      <c r="AU6" s="164">
        <v>1195</v>
      </c>
      <c r="AV6" s="164">
        <v>1398</v>
      </c>
      <c r="AW6" s="164">
        <v>1607</v>
      </c>
      <c r="AX6" s="164">
        <v>1362</v>
      </c>
      <c r="AY6" s="164">
        <v>1498</v>
      </c>
      <c r="AZ6" s="165">
        <v>1723</v>
      </c>
    </row>
    <row r="7" spans="1:56" ht="14.5" customHeight="1" x14ac:dyDescent="0.35">
      <c r="A7" s="162"/>
      <c r="B7" s="163" t="s">
        <v>17</v>
      </c>
      <c r="C7" s="178">
        <v>138</v>
      </c>
      <c r="D7" s="179">
        <v>1405</v>
      </c>
      <c r="E7" s="179">
        <v>228314</v>
      </c>
      <c r="F7" s="179">
        <v>228211</v>
      </c>
      <c r="G7" s="179">
        <v>1</v>
      </c>
      <c r="H7" s="7">
        <v>380</v>
      </c>
      <c r="I7" s="7">
        <v>445</v>
      </c>
      <c r="J7" s="7">
        <v>512</v>
      </c>
      <c r="K7" s="7">
        <v>434</v>
      </c>
      <c r="L7" s="7">
        <v>478</v>
      </c>
      <c r="M7" s="185">
        <v>549</v>
      </c>
      <c r="N7" s="156"/>
      <c r="O7" s="163" t="s">
        <v>26</v>
      </c>
      <c r="P7" s="178">
        <v>138</v>
      </c>
      <c r="Q7" s="179">
        <v>13703</v>
      </c>
      <c r="R7" s="179">
        <v>232121</v>
      </c>
      <c r="S7" s="179">
        <v>232119</v>
      </c>
      <c r="T7" s="179">
        <v>1</v>
      </c>
      <c r="U7" s="7">
        <v>138</v>
      </c>
      <c r="V7" s="7">
        <v>187</v>
      </c>
      <c r="W7" s="7">
        <v>200</v>
      </c>
      <c r="X7" s="7">
        <v>166</v>
      </c>
      <c r="Y7" s="7">
        <v>219</v>
      </c>
      <c r="Z7" s="185">
        <v>238</v>
      </c>
      <c r="AA7" s="156"/>
      <c r="AB7" s="163" t="s">
        <v>44</v>
      </c>
      <c r="AC7" s="179">
        <v>230</v>
      </c>
      <c r="AD7" s="179">
        <v>2341</v>
      </c>
      <c r="AE7" s="179">
        <v>223980</v>
      </c>
      <c r="AF7" s="179">
        <v>220956</v>
      </c>
      <c r="AG7" s="179" t="s">
        <v>42</v>
      </c>
      <c r="AH7" s="7">
        <v>748</v>
      </c>
      <c r="AI7" s="7">
        <v>796</v>
      </c>
      <c r="AJ7" s="7">
        <v>835</v>
      </c>
      <c r="AK7" s="7">
        <v>796</v>
      </c>
      <c r="AL7" s="7">
        <v>796</v>
      </c>
      <c r="AM7" s="185">
        <v>835</v>
      </c>
      <c r="AN7" s="156"/>
      <c r="AO7" s="218"/>
      <c r="AP7" s="163" t="s">
        <v>26</v>
      </c>
      <c r="AQ7" s="179" t="s">
        <v>379</v>
      </c>
      <c r="AR7" s="179">
        <v>231007</v>
      </c>
      <c r="AS7" s="179">
        <v>231130</v>
      </c>
      <c r="AT7" s="179">
        <v>1</v>
      </c>
      <c r="AU7" s="164">
        <v>395</v>
      </c>
      <c r="AV7" s="164">
        <v>468</v>
      </c>
      <c r="AW7" s="164">
        <v>538</v>
      </c>
      <c r="AX7" s="164">
        <v>445</v>
      </c>
      <c r="AY7" s="164">
        <v>478</v>
      </c>
      <c r="AZ7" s="165">
        <v>549</v>
      </c>
    </row>
    <row r="8" spans="1:56" ht="14.5" customHeight="1" x14ac:dyDescent="0.35">
      <c r="A8" s="162"/>
      <c r="B8" s="163" t="s">
        <v>17</v>
      </c>
      <c r="C8" s="178">
        <v>138</v>
      </c>
      <c r="D8" s="179">
        <v>1406</v>
      </c>
      <c r="E8" s="179">
        <v>228211</v>
      </c>
      <c r="F8" s="179">
        <v>939930</v>
      </c>
      <c r="G8" s="179">
        <v>1</v>
      </c>
      <c r="H8" s="7">
        <v>392</v>
      </c>
      <c r="I8" s="7">
        <v>478</v>
      </c>
      <c r="J8" s="7">
        <v>540</v>
      </c>
      <c r="K8" s="7">
        <v>451</v>
      </c>
      <c r="L8" s="7">
        <v>478</v>
      </c>
      <c r="M8" s="185">
        <v>549</v>
      </c>
      <c r="N8" s="156"/>
      <c r="O8" s="163" t="s">
        <v>26</v>
      </c>
      <c r="P8" s="178">
        <v>138</v>
      </c>
      <c r="Q8" s="179">
        <v>13704</v>
      </c>
      <c r="R8" s="179">
        <v>232110</v>
      </c>
      <c r="S8" s="179">
        <v>232112</v>
      </c>
      <c r="T8" s="179">
        <v>1</v>
      </c>
      <c r="U8" s="7">
        <v>167</v>
      </c>
      <c r="V8" s="7">
        <v>240</v>
      </c>
      <c r="W8" s="7">
        <v>264</v>
      </c>
      <c r="X8" s="7">
        <v>230</v>
      </c>
      <c r="Y8" s="7">
        <v>308</v>
      </c>
      <c r="Z8" s="185">
        <v>337</v>
      </c>
      <c r="AA8" s="156"/>
      <c r="AB8" s="163" t="s">
        <v>44</v>
      </c>
      <c r="AC8" s="179">
        <v>230</v>
      </c>
      <c r="AD8" s="179" t="s">
        <v>531</v>
      </c>
      <c r="AE8" s="179" t="s">
        <v>535</v>
      </c>
      <c r="AF8" s="179">
        <v>223992</v>
      </c>
      <c r="AG8" s="179"/>
      <c r="AH8" s="7">
        <v>559</v>
      </c>
      <c r="AI8" s="7">
        <v>643</v>
      </c>
      <c r="AJ8" s="7">
        <v>696</v>
      </c>
      <c r="AK8" s="7">
        <v>643</v>
      </c>
      <c r="AL8" s="7">
        <v>731</v>
      </c>
      <c r="AM8" s="185">
        <v>753</v>
      </c>
      <c r="AN8" s="156"/>
      <c r="AO8" s="218"/>
      <c r="AP8" s="163" t="s">
        <v>26</v>
      </c>
      <c r="AQ8" s="179" t="s">
        <v>377</v>
      </c>
      <c r="AR8" s="179">
        <v>232002</v>
      </c>
      <c r="AS8" s="179">
        <v>232108</v>
      </c>
      <c r="AT8" s="179">
        <v>1</v>
      </c>
      <c r="AU8" s="164">
        <v>276</v>
      </c>
      <c r="AV8" s="164">
        <v>354</v>
      </c>
      <c r="AW8" s="164">
        <v>407</v>
      </c>
      <c r="AX8" s="164">
        <v>331</v>
      </c>
      <c r="AY8" s="164">
        <v>413</v>
      </c>
      <c r="AZ8" s="165">
        <v>476</v>
      </c>
    </row>
    <row r="9" spans="1:56" ht="14.5" customHeight="1" x14ac:dyDescent="0.35">
      <c r="A9" s="162"/>
      <c r="B9" s="163" t="s">
        <v>17</v>
      </c>
      <c r="C9" s="178">
        <v>138</v>
      </c>
      <c r="D9" s="179">
        <v>1409</v>
      </c>
      <c r="E9" s="179">
        <v>228500</v>
      </c>
      <c r="F9" s="179">
        <v>228502</v>
      </c>
      <c r="G9" s="179">
        <v>1</v>
      </c>
      <c r="H9" s="7">
        <v>392</v>
      </c>
      <c r="I9" s="7">
        <v>478</v>
      </c>
      <c r="J9" s="7">
        <v>540</v>
      </c>
      <c r="K9" s="7">
        <v>451</v>
      </c>
      <c r="L9" s="7">
        <v>478</v>
      </c>
      <c r="M9" s="185">
        <v>549</v>
      </c>
      <c r="N9" s="156"/>
      <c r="O9" s="163" t="s">
        <v>26</v>
      </c>
      <c r="P9" s="178">
        <v>138</v>
      </c>
      <c r="Q9" s="179">
        <v>13705</v>
      </c>
      <c r="R9" s="179">
        <v>232121</v>
      </c>
      <c r="S9" s="179">
        <v>232805</v>
      </c>
      <c r="T9" s="179">
        <v>1</v>
      </c>
      <c r="U9" s="7">
        <v>272</v>
      </c>
      <c r="V9" s="7">
        <v>286</v>
      </c>
      <c r="W9" s="7">
        <v>329</v>
      </c>
      <c r="X9" s="7">
        <v>286</v>
      </c>
      <c r="Y9" s="7">
        <v>286</v>
      </c>
      <c r="Z9" s="185">
        <v>329</v>
      </c>
      <c r="AA9" s="156"/>
      <c r="AB9" s="163" t="s">
        <v>44</v>
      </c>
      <c r="AC9" s="179">
        <v>230</v>
      </c>
      <c r="AD9" s="179" t="s">
        <v>532</v>
      </c>
      <c r="AE9" s="179" t="s">
        <v>535</v>
      </c>
      <c r="AF9" s="179">
        <v>223993</v>
      </c>
      <c r="AG9" s="179"/>
      <c r="AH9" s="7">
        <v>559</v>
      </c>
      <c r="AI9" s="7">
        <v>643</v>
      </c>
      <c r="AJ9" s="7">
        <v>696</v>
      </c>
      <c r="AK9" s="7">
        <v>643</v>
      </c>
      <c r="AL9" s="7">
        <v>731</v>
      </c>
      <c r="AM9" s="185">
        <v>753</v>
      </c>
      <c r="AN9" s="156"/>
      <c r="AO9" s="218"/>
      <c r="AP9" s="163" t="s">
        <v>26</v>
      </c>
      <c r="AQ9" s="179" t="s">
        <v>373</v>
      </c>
      <c r="AR9" s="179">
        <v>231001</v>
      </c>
      <c r="AS9" s="179">
        <v>231109</v>
      </c>
      <c r="AT9" s="179">
        <v>1</v>
      </c>
      <c r="AU9" s="164">
        <v>395</v>
      </c>
      <c r="AV9" s="164">
        <v>467</v>
      </c>
      <c r="AW9" s="164">
        <v>537</v>
      </c>
      <c r="AX9" s="164">
        <v>445</v>
      </c>
      <c r="AY9" s="164">
        <v>504</v>
      </c>
      <c r="AZ9" s="165">
        <v>579</v>
      </c>
    </row>
    <row r="10" spans="1:56" ht="14.5" customHeight="1" x14ac:dyDescent="0.35">
      <c r="A10" s="162"/>
      <c r="B10" s="163" t="s">
        <v>17</v>
      </c>
      <c r="C10" s="178">
        <v>138</v>
      </c>
      <c r="D10" s="179">
        <v>1410</v>
      </c>
      <c r="E10" s="179">
        <v>228500</v>
      </c>
      <c r="F10" s="179">
        <v>228482</v>
      </c>
      <c r="G10" s="179">
        <v>1</v>
      </c>
      <c r="H10" s="7">
        <v>392</v>
      </c>
      <c r="I10" s="7">
        <v>478</v>
      </c>
      <c r="J10" s="7">
        <v>540</v>
      </c>
      <c r="K10" s="7">
        <v>451</v>
      </c>
      <c r="L10" s="7">
        <v>478</v>
      </c>
      <c r="M10" s="185">
        <v>549</v>
      </c>
      <c r="N10" s="156"/>
      <c r="O10" s="163" t="s">
        <v>26</v>
      </c>
      <c r="P10" s="178">
        <v>138</v>
      </c>
      <c r="Q10" s="179">
        <v>13707</v>
      </c>
      <c r="R10" s="179">
        <v>232119</v>
      </c>
      <c r="S10" s="179">
        <v>232117</v>
      </c>
      <c r="T10" s="179">
        <v>1</v>
      </c>
      <c r="U10" s="7">
        <v>101</v>
      </c>
      <c r="V10" s="7">
        <v>144</v>
      </c>
      <c r="W10" s="7">
        <v>149</v>
      </c>
      <c r="X10" s="7">
        <v>128</v>
      </c>
      <c r="Y10" s="7">
        <v>175</v>
      </c>
      <c r="Z10" s="185">
        <v>181</v>
      </c>
      <c r="AA10" s="156"/>
      <c r="AB10" s="163" t="s">
        <v>44</v>
      </c>
      <c r="AC10" s="179">
        <v>500</v>
      </c>
      <c r="AD10" s="84">
        <v>5011</v>
      </c>
      <c r="AE10" s="179">
        <v>200003</v>
      </c>
      <c r="AF10" s="179">
        <v>200004</v>
      </c>
      <c r="AG10" s="179">
        <v>1</v>
      </c>
      <c r="AH10" s="7">
        <v>2818</v>
      </c>
      <c r="AI10" s="7">
        <v>3098</v>
      </c>
      <c r="AJ10" s="7">
        <v>3671</v>
      </c>
      <c r="AK10" s="7">
        <v>3202</v>
      </c>
      <c r="AL10" s="7">
        <v>3567</v>
      </c>
      <c r="AM10" s="185">
        <v>3827</v>
      </c>
      <c r="AN10" s="156"/>
      <c r="AO10" s="218"/>
      <c r="AP10" s="163" t="s">
        <v>26</v>
      </c>
      <c r="AQ10" s="179" t="s">
        <v>374</v>
      </c>
      <c r="AR10" s="179">
        <v>231002</v>
      </c>
      <c r="AS10" s="179">
        <v>231114</v>
      </c>
      <c r="AT10" s="179">
        <v>1</v>
      </c>
      <c r="AU10" s="164">
        <v>380</v>
      </c>
      <c r="AV10" s="164">
        <v>445</v>
      </c>
      <c r="AW10" s="164">
        <v>512</v>
      </c>
      <c r="AX10" s="164">
        <v>434</v>
      </c>
      <c r="AY10" s="164">
        <v>478</v>
      </c>
      <c r="AZ10" s="165">
        <v>549</v>
      </c>
    </row>
    <row r="11" spans="1:56" ht="14.5" customHeight="1" x14ac:dyDescent="0.35">
      <c r="A11" s="162"/>
      <c r="B11" s="163" t="s">
        <v>17</v>
      </c>
      <c r="C11" s="178">
        <v>138</v>
      </c>
      <c r="D11" s="179">
        <v>1411</v>
      </c>
      <c r="E11" s="179">
        <v>228106</v>
      </c>
      <c r="F11" s="179">
        <v>228197</v>
      </c>
      <c r="G11" s="179">
        <v>1</v>
      </c>
      <c r="H11" s="7">
        <v>150</v>
      </c>
      <c r="I11" s="7">
        <v>218</v>
      </c>
      <c r="J11" s="7">
        <v>238</v>
      </c>
      <c r="K11" s="7">
        <v>208</v>
      </c>
      <c r="L11" s="7">
        <v>280</v>
      </c>
      <c r="M11" s="185">
        <v>304</v>
      </c>
      <c r="N11" s="156"/>
      <c r="O11" s="163" t="s">
        <v>26</v>
      </c>
      <c r="P11" s="178">
        <v>138</v>
      </c>
      <c r="Q11" s="179">
        <v>13709</v>
      </c>
      <c r="R11" s="179">
        <v>232112</v>
      </c>
      <c r="S11" s="179">
        <v>232114</v>
      </c>
      <c r="T11" s="179">
        <v>1</v>
      </c>
      <c r="U11" s="7">
        <v>167</v>
      </c>
      <c r="V11" s="7">
        <v>240</v>
      </c>
      <c r="W11" s="7">
        <v>264</v>
      </c>
      <c r="X11" s="7">
        <v>230</v>
      </c>
      <c r="Y11" s="7">
        <v>308</v>
      </c>
      <c r="Z11" s="185">
        <v>337</v>
      </c>
      <c r="AA11" s="156"/>
      <c r="AB11" s="163" t="s">
        <v>44</v>
      </c>
      <c r="AC11" s="179">
        <v>500</v>
      </c>
      <c r="AD11" s="179">
        <v>5053</v>
      </c>
      <c r="AE11" s="179">
        <v>200003</v>
      </c>
      <c r="AF11" s="179">
        <v>200025</v>
      </c>
      <c r="AG11" s="179">
        <v>1</v>
      </c>
      <c r="AH11" s="7">
        <v>1732</v>
      </c>
      <c r="AI11" s="7">
        <v>1732</v>
      </c>
      <c r="AJ11" s="7">
        <v>1818</v>
      </c>
      <c r="AK11" s="7">
        <v>1732</v>
      </c>
      <c r="AL11" s="7">
        <v>1732</v>
      </c>
      <c r="AM11" s="185">
        <v>1818</v>
      </c>
      <c r="AN11" s="156"/>
      <c r="AO11" s="218"/>
      <c r="AP11" s="163" t="s">
        <v>26</v>
      </c>
      <c r="AQ11" s="179" t="s">
        <v>375</v>
      </c>
      <c r="AR11" s="179">
        <v>231002</v>
      </c>
      <c r="AS11" s="179">
        <v>231114</v>
      </c>
      <c r="AT11" s="179">
        <v>2</v>
      </c>
      <c r="AU11" s="164">
        <v>477</v>
      </c>
      <c r="AV11" s="164">
        <v>478</v>
      </c>
      <c r="AW11" s="164">
        <v>549</v>
      </c>
      <c r="AX11" s="164">
        <v>478</v>
      </c>
      <c r="AY11" s="164">
        <v>478</v>
      </c>
      <c r="AZ11" s="165">
        <v>549</v>
      </c>
    </row>
    <row r="12" spans="1:56" ht="14.5" customHeight="1" x14ac:dyDescent="0.35">
      <c r="A12" s="162"/>
      <c r="B12" s="163" t="s">
        <v>17</v>
      </c>
      <c r="C12" s="178">
        <v>138</v>
      </c>
      <c r="D12" s="179">
        <v>1412</v>
      </c>
      <c r="E12" s="179">
        <v>228108</v>
      </c>
      <c r="F12" s="179">
        <v>228113</v>
      </c>
      <c r="G12" s="179">
        <v>1</v>
      </c>
      <c r="H12" s="7">
        <v>246</v>
      </c>
      <c r="I12" s="7">
        <v>315</v>
      </c>
      <c r="J12" s="7">
        <v>337</v>
      </c>
      <c r="K12" s="7">
        <v>283</v>
      </c>
      <c r="L12" s="7">
        <v>355</v>
      </c>
      <c r="M12" s="185">
        <v>381</v>
      </c>
      <c r="N12" s="156"/>
      <c r="O12" s="163" t="s">
        <v>26</v>
      </c>
      <c r="P12" s="178">
        <v>138</v>
      </c>
      <c r="Q12" s="179">
        <v>13710</v>
      </c>
      <c r="R12" s="179">
        <v>232116</v>
      </c>
      <c r="S12" s="179">
        <v>232117</v>
      </c>
      <c r="T12" s="179">
        <v>1</v>
      </c>
      <c r="U12" s="7">
        <v>329</v>
      </c>
      <c r="V12" s="7">
        <v>372</v>
      </c>
      <c r="W12" s="7">
        <v>428</v>
      </c>
      <c r="X12" s="7">
        <v>384</v>
      </c>
      <c r="Y12" s="7">
        <v>421</v>
      </c>
      <c r="Z12" s="185">
        <v>480</v>
      </c>
      <c r="AA12" s="156"/>
      <c r="AB12" s="163" t="s">
        <v>44</v>
      </c>
      <c r="AC12" s="179">
        <v>500</v>
      </c>
      <c r="AD12" s="179">
        <v>5055</v>
      </c>
      <c r="AE12" s="179">
        <v>200003</v>
      </c>
      <c r="AF12" s="179">
        <v>235105</v>
      </c>
      <c r="AG12" s="179">
        <v>1</v>
      </c>
      <c r="AH12" s="7">
        <v>2598</v>
      </c>
      <c r="AI12" s="7">
        <v>2598</v>
      </c>
      <c r="AJ12" s="7">
        <v>2727</v>
      </c>
      <c r="AK12" s="7">
        <v>2598</v>
      </c>
      <c r="AL12" s="7">
        <v>2598</v>
      </c>
      <c r="AM12" s="185">
        <v>2727</v>
      </c>
      <c r="AN12" s="156"/>
      <c r="AO12" s="218"/>
      <c r="AP12" s="163" t="s">
        <v>26</v>
      </c>
      <c r="AQ12" s="179" t="s">
        <v>364</v>
      </c>
      <c r="AR12" s="179">
        <v>232121</v>
      </c>
      <c r="AS12" s="179">
        <v>232006</v>
      </c>
      <c r="AT12" s="179">
        <v>2</v>
      </c>
      <c r="AU12" s="164">
        <v>395</v>
      </c>
      <c r="AV12" s="164">
        <v>478</v>
      </c>
      <c r="AW12" s="164">
        <v>549</v>
      </c>
      <c r="AX12" s="164">
        <v>448</v>
      </c>
      <c r="AY12" s="164">
        <v>478</v>
      </c>
      <c r="AZ12" s="165">
        <v>549</v>
      </c>
    </row>
    <row r="13" spans="1:56" ht="14.5" customHeight="1" x14ac:dyDescent="0.35">
      <c r="A13" s="162"/>
      <c r="B13" s="163" t="s">
        <v>17</v>
      </c>
      <c r="C13" s="178">
        <v>138</v>
      </c>
      <c r="D13" s="179">
        <v>1413</v>
      </c>
      <c r="E13" s="179">
        <v>228111</v>
      </c>
      <c r="F13" s="179">
        <v>228112</v>
      </c>
      <c r="G13" s="179">
        <v>1</v>
      </c>
      <c r="H13" s="7">
        <v>198</v>
      </c>
      <c r="I13" s="7">
        <v>261</v>
      </c>
      <c r="J13" s="7">
        <v>300</v>
      </c>
      <c r="K13" s="7">
        <v>238</v>
      </c>
      <c r="L13" s="7">
        <v>305</v>
      </c>
      <c r="M13" s="185">
        <v>351</v>
      </c>
      <c r="N13" s="156"/>
      <c r="O13" s="163" t="s">
        <v>26</v>
      </c>
      <c r="P13" s="178">
        <v>138</v>
      </c>
      <c r="Q13" s="179">
        <v>13713</v>
      </c>
      <c r="R13" s="179">
        <v>232129</v>
      </c>
      <c r="S13" s="179">
        <v>232127</v>
      </c>
      <c r="T13" s="179">
        <v>1</v>
      </c>
      <c r="U13" s="7">
        <v>273</v>
      </c>
      <c r="V13" s="7">
        <v>347</v>
      </c>
      <c r="W13" s="7">
        <v>373</v>
      </c>
      <c r="X13" s="7">
        <v>315</v>
      </c>
      <c r="Y13" s="7">
        <v>389</v>
      </c>
      <c r="Z13" s="185">
        <v>423</v>
      </c>
      <c r="AA13" s="156"/>
      <c r="AB13" s="163" t="s">
        <v>44</v>
      </c>
      <c r="AC13" s="179">
        <v>500</v>
      </c>
      <c r="AD13" s="179">
        <v>5070</v>
      </c>
      <c r="AE13" s="179">
        <v>200019</v>
      </c>
      <c r="AF13" s="179">
        <v>314922</v>
      </c>
      <c r="AG13" s="179">
        <v>1</v>
      </c>
      <c r="AH13" s="7">
        <v>2737</v>
      </c>
      <c r="AI13" s="7">
        <v>3098</v>
      </c>
      <c r="AJ13" s="7">
        <v>3671</v>
      </c>
      <c r="AK13" s="7">
        <v>3064</v>
      </c>
      <c r="AL13" s="7">
        <v>3567</v>
      </c>
      <c r="AM13" s="185">
        <v>4088</v>
      </c>
      <c r="AN13" s="156"/>
      <c r="AO13" s="218"/>
      <c r="AP13" s="163" t="s">
        <v>26</v>
      </c>
      <c r="AQ13" s="179" t="s">
        <v>365</v>
      </c>
      <c r="AR13" s="179">
        <v>232121</v>
      </c>
      <c r="AS13" s="179">
        <v>232140</v>
      </c>
      <c r="AT13" s="179">
        <v>1</v>
      </c>
      <c r="AU13" s="164">
        <v>528</v>
      </c>
      <c r="AV13" s="164">
        <v>577</v>
      </c>
      <c r="AW13" s="164">
        <v>664</v>
      </c>
      <c r="AX13" s="164">
        <v>598</v>
      </c>
      <c r="AY13" s="164">
        <v>672</v>
      </c>
      <c r="AZ13" s="165">
        <v>772</v>
      </c>
    </row>
    <row r="14" spans="1:56" ht="14.5" customHeight="1" x14ac:dyDescent="0.35">
      <c r="A14" s="162"/>
      <c r="B14" s="163" t="s">
        <v>17</v>
      </c>
      <c r="C14" s="178">
        <v>138</v>
      </c>
      <c r="D14" s="179">
        <v>1414</v>
      </c>
      <c r="E14" s="179">
        <v>228254</v>
      </c>
      <c r="F14" s="179">
        <v>228709</v>
      </c>
      <c r="G14" s="179">
        <v>1</v>
      </c>
      <c r="H14" s="7">
        <v>392</v>
      </c>
      <c r="I14" s="7">
        <v>478</v>
      </c>
      <c r="J14" s="7">
        <v>540</v>
      </c>
      <c r="K14" s="7">
        <v>451</v>
      </c>
      <c r="L14" s="7">
        <v>478</v>
      </c>
      <c r="M14" s="185">
        <v>549</v>
      </c>
      <c r="N14" s="156"/>
      <c r="O14" s="163" t="s">
        <v>26</v>
      </c>
      <c r="P14" s="178">
        <v>138</v>
      </c>
      <c r="Q14" s="179">
        <v>13720</v>
      </c>
      <c r="R14" s="179">
        <v>232125</v>
      </c>
      <c r="S14" s="179">
        <v>232121</v>
      </c>
      <c r="T14" s="179">
        <v>1</v>
      </c>
      <c r="U14" s="7">
        <v>280</v>
      </c>
      <c r="V14" s="7">
        <v>348</v>
      </c>
      <c r="W14" s="7">
        <v>400</v>
      </c>
      <c r="X14" s="7">
        <v>318</v>
      </c>
      <c r="Y14" s="7">
        <v>389</v>
      </c>
      <c r="Z14" s="185">
        <v>447</v>
      </c>
      <c r="AA14" s="156"/>
      <c r="AB14" s="163" t="s">
        <v>44</v>
      </c>
      <c r="AC14" s="179">
        <v>500</v>
      </c>
      <c r="AD14" s="179">
        <v>5071</v>
      </c>
      <c r="AE14" s="179">
        <v>200019</v>
      </c>
      <c r="AF14" s="179">
        <v>200301</v>
      </c>
      <c r="AG14" s="179">
        <v>1</v>
      </c>
      <c r="AH14" s="7">
        <v>2737</v>
      </c>
      <c r="AI14" s="7">
        <v>3098</v>
      </c>
      <c r="AJ14" s="7">
        <v>3671</v>
      </c>
      <c r="AK14" s="7">
        <v>3064</v>
      </c>
      <c r="AL14" s="7">
        <v>3567</v>
      </c>
      <c r="AM14" s="185">
        <v>4088</v>
      </c>
      <c r="AN14" s="156"/>
      <c r="AO14" s="218"/>
      <c r="AP14" s="163" t="s">
        <v>26</v>
      </c>
      <c r="AQ14" s="179" t="s">
        <v>362</v>
      </c>
      <c r="AR14" s="179">
        <v>231122</v>
      </c>
      <c r="AS14" s="179">
        <v>231003</v>
      </c>
      <c r="AT14" s="179">
        <v>1</v>
      </c>
      <c r="AU14" s="164">
        <v>280</v>
      </c>
      <c r="AV14" s="164">
        <v>348</v>
      </c>
      <c r="AW14" s="164">
        <v>400</v>
      </c>
      <c r="AX14" s="164">
        <v>318</v>
      </c>
      <c r="AY14" s="164">
        <v>389</v>
      </c>
      <c r="AZ14" s="165">
        <v>447</v>
      </c>
    </row>
    <row r="15" spans="1:56" ht="14.5" customHeight="1" x14ac:dyDescent="0.35">
      <c r="A15" s="162"/>
      <c r="B15" s="163" t="s">
        <v>17</v>
      </c>
      <c r="C15" s="178">
        <v>138</v>
      </c>
      <c r="D15" s="179">
        <v>1415</v>
      </c>
      <c r="E15" s="179">
        <v>228262</v>
      </c>
      <c r="F15" s="179">
        <v>228253</v>
      </c>
      <c r="G15" s="179">
        <v>1</v>
      </c>
      <c r="H15" s="7">
        <v>392</v>
      </c>
      <c r="I15" s="7">
        <v>478</v>
      </c>
      <c r="J15" s="7">
        <v>540</v>
      </c>
      <c r="K15" s="7">
        <v>448</v>
      </c>
      <c r="L15" s="7">
        <v>478</v>
      </c>
      <c r="M15" s="185">
        <v>549</v>
      </c>
      <c r="N15" s="156"/>
      <c r="O15" s="163" t="s">
        <v>26</v>
      </c>
      <c r="P15" s="178">
        <v>138</v>
      </c>
      <c r="Q15" s="179">
        <v>13721</v>
      </c>
      <c r="R15" s="179">
        <v>232132</v>
      </c>
      <c r="S15" s="179">
        <v>232150</v>
      </c>
      <c r="T15" s="179">
        <v>1</v>
      </c>
      <c r="U15" s="7">
        <v>273</v>
      </c>
      <c r="V15" s="7">
        <v>348</v>
      </c>
      <c r="W15" s="7">
        <v>375</v>
      </c>
      <c r="X15" s="7">
        <v>315</v>
      </c>
      <c r="Y15" s="7">
        <v>389</v>
      </c>
      <c r="Z15" s="185">
        <v>424</v>
      </c>
      <c r="AA15" s="156"/>
      <c r="AB15" s="163" t="s">
        <v>44</v>
      </c>
      <c r="AC15" s="179">
        <v>500</v>
      </c>
      <c r="AD15" s="179">
        <v>5072</v>
      </c>
      <c r="AE15" s="179">
        <v>200018</v>
      </c>
      <c r="AF15" s="179">
        <v>200020</v>
      </c>
      <c r="AG15" s="179">
        <v>1</v>
      </c>
      <c r="AH15" s="7">
        <v>2395</v>
      </c>
      <c r="AI15" s="7">
        <v>2598</v>
      </c>
      <c r="AJ15" s="7">
        <v>2727</v>
      </c>
      <c r="AK15" s="7">
        <v>2598</v>
      </c>
      <c r="AL15" s="7">
        <v>2598</v>
      </c>
      <c r="AM15" s="185">
        <v>2727</v>
      </c>
      <c r="AN15" s="156"/>
      <c r="AO15" s="218"/>
      <c r="AP15" s="163" t="s">
        <v>26</v>
      </c>
      <c r="AQ15" s="84" t="s">
        <v>368</v>
      </c>
      <c r="AR15" s="179">
        <v>200010</v>
      </c>
      <c r="AS15" s="179">
        <v>231003</v>
      </c>
      <c r="AT15" s="179">
        <v>1</v>
      </c>
      <c r="AU15" s="164">
        <v>1252</v>
      </c>
      <c r="AV15" s="164">
        <v>1498</v>
      </c>
      <c r="AW15" s="164">
        <v>1723</v>
      </c>
      <c r="AX15" s="164">
        <v>1421</v>
      </c>
      <c r="AY15" s="164">
        <v>1498</v>
      </c>
      <c r="AZ15" s="165">
        <v>1723</v>
      </c>
    </row>
    <row r="16" spans="1:56" ht="14.5" customHeight="1" x14ac:dyDescent="0.35">
      <c r="A16" s="162"/>
      <c r="B16" s="163" t="s">
        <v>17</v>
      </c>
      <c r="C16" s="178">
        <v>138</v>
      </c>
      <c r="D16" s="179">
        <v>1416</v>
      </c>
      <c r="E16" s="179">
        <v>228262</v>
      </c>
      <c r="F16" s="179">
        <v>228210</v>
      </c>
      <c r="G16" s="179">
        <v>1</v>
      </c>
      <c r="H16" s="7">
        <v>392</v>
      </c>
      <c r="I16" s="7">
        <v>478</v>
      </c>
      <c r="J16" s="7">
        <v>540</v>
      </c>
      <c r="K16" s="7">
        <v>448</v>
      </c>
      <c r="L16" s="7">
        <v>478</v>
      </c>
      <c r="M16" s="185">
        <v>549</v>
      </c>
      <c r="N16" s="156"/>
      <c r="O16" s="163" t="s">
        <v>26</v>
      </c>
      <c r="P16" s="178">
        <v>138</v>
      </c>
      <c r="Q16" s="179">
        <v>13723</v>
      </c>
      <c r="R16" s="179">
        <v>232100</v>
      </c>
      <c r="S16" s="179">
        <v>233913</v>
      </c>
      <c r="T16" s="179">
        <v>1</v>
      </c>
      <c r="U16" s="7">
        <v>280</v>
      </c>
      <c r="V16" s="7">
        <v>348</v>
      </c>
      <c r="W16" s="7">
        <v>400</v>
      </c>
      <c r="X16" s="7">
        <v>318</v>
      </c>
      <c r="Y16" s="7">
        <v>389</v>
      </c>
      <c r="Z16" s="185">
        <v>447</v>
      </c>
      <c r="AA16" s="156"/>
      <c r="AB16" s="163" t="s">
        <v>44</v>
      </c>
      <c r="AC16" s="179">
        <v>500</v>
      </c>
      <c r="AD16" s="179">
        <v>5073</v>
      </c>
      <c r="AE16" s="179">
        <v>200018</v>
      </c>
      <c r="AF16" s="179">
        <v>200301</v>
      </c>
      <c r="AG16" s="179">
        <v>1</v>
      </c>
      <c r="AH16" s="7">
        <v>1732</v>
      </c>
      <c r="AI16" s="7">
        <v>1732</v>
      </c>
      <c r="AJ16" s="7">
        <v>1818</v>
      </c>
      <c r="AK16" s="7">
        <v>1732</v>
      </c>
      <c r="AL16" s="7">
        <v>1732</v>
      </c>
      <c r="AM16" s="185">
        <v>1818</v>
      </c>
      <c r="AN16" s="156"/>
      <c r="AO16" s="218"/>
      <c r="AP16" s="163" t="s">
        <v>26</v>
      </c>
      <c r="AQ16" s="179" t="s">
        <v>372</v>
      </c>
      <c r="AR16" s="179">
        <v>200010</v>
      </c>
      <c r="AS16" s="179">
        <v>231003</v>
      </c>
      <c r="AT16" s="179">
        <v>2</v>
      </c>
      <c r="AU16" s="164">
        <v>1244</v>
      </c>
      <c r="AV16" s="164">
        <v>1498</v>
      </c>
      <c r="AW16" s="164">
        <v>1672</v>
      </c>
      <c r="AX16" s="164">
        <v>1412</v>
      </c>
      <c r="AY16" s="164">
        <v>1498</v>
      </c>
      <c r="AZ16" s="165">
        <v>1672</v>
      </c>
    </row>
    <row r="17" spans="1:52" ht="14.5" customHeight="1" x14ac:dyDescent="0.35">
      <c r="A17" s="162"/>
      <c r="B17" s="163" t="s">
        <v>17</v>
      </c>
      <c r="C17" s="178">
        <v>138</v>
      </c>
      <c r="D17" s="179">
        <v>1417</v>
      </c>
      <c r="E17" s="179">
        <v>228216</v>
      </c>
      <c r="F17" s="179">
        <v>228107</v>
      </c>
      <c r="G17" s="179">
        <v>1</v>
      </c>
      <c r="H17" s="7">
        <v>380</v>
      </c>
      <c r="I17" s="7">
        <v>445</v>
      </c>
      <c r="J17" s="7">
        <v>512</v>
      </c>
      <c r="K17" s="7">
        <v>434</v>
      </c>
      <c r="L17" s="7">
        <v>478</v>
      </c>
      <c r="M17" s="185">
        <v>549</v>
      </c>
      <c r="N17" s="156"/>
      <c r="O17" s="163" t="s">
        <v>26</v>
      </c>
      <c r="P17" s="178">
        <v>138</v>
      </c>
      <c r="Q17" s="179">
        <v>13727</v>
      </c>
      <c r="R17" s="179">
        <v>232129</v>
      </c>
      <c r="S17" s="179">
        <v>233924</v>
      </c>
      <c r="T17" s="179">
        <v>1</v>
      </c>
      <c r="U17" s="7">
        <v>273</v>
      </c>
      <c r="V17" s="7">
        <v>348</v>
      </c>
      <c r="W17" s="7">
        <v>375</v>
      </c>
      <c r="X17" s="7">
        <v>315</v>
      </c>
      <c r="Y17" s="7">
        <v>392</v>
      </c>
      <c r="Z17" s="185">
        <v>424</v>
      </c>
      <c r="AA17" s="156"/>
      <c r="AB17" s="163" t="s">
        <v>44</v>
      </c>
      <c r="AC17" s="179">
        <v>115</v>
      </c>
      <c r="AD17" s="179">
        <v>11502</v>
      </c>
      <c r="AE17" s="179">
        <v>224102</v>
      </c>
      <c r="AF17" s="179">
        <v>224104</v>
      </c>
      <c r="AG17" s="179">
        <v>1</v>
      </c>
      <c r="AH17" s="7">
        <v>209</v>
      </c>
      <c r="AI17" s="7">
        <v>260</v>
      </c>
      <c r="AJ17" s="7">
        <v>299</v>
      </c>
      <c r="AK17" s="7">
        <v>241</v>
      </c>
      <c r="AL17" s="7">
        <v>291</v>
      </c>
      <c r="AM17" s="185">
        <v>300</v>
      </c>
      <c r="AN17" s="156"/>
      <c r="AO17" s="218"/>
      <c r="AP17" s="163" t="s">
        <v>26</v>
      </c>
      <c r="AQ17" s="179" t="s">
        <v>376</v>
      </c>
      <c r="AR17" s="179">
        <v>232004</v>
      </c>
      <c r="AS17" s="179">
        <v>232113</v>
      </c>
      <c r="AT17" s="179">
        <v>1</v>
      </c>
      <c r="AU17" s="164">
        <v>329</v>
      </c>
      <c r="AV17" s="164">
        <v>372</v>
      </c>
      <c r="AW17" s="164">
        <v>428</v>
      </c>
      <c r="AX17" s="164">
        <v>384</v>
      </c>
      <c r="AY17" s="164">
        <v>421</v>
      </c>
      <c r="AZ17" s="165">
        <v>480</v>
      </c>
    </row>
    <row r="18" spans="1:52" ht="14.5" customHeight="1" x14ac:dyDescent="0.35">
      <c r="A18" s="162"/>
      <c r="B18" s="163" t="s">
        <v>17</v>
      </c>
      <c r="C18" s="178">
        <v>138</v>
      </c>
      <c r="D18" s="179">
        <v>1418</v>
      </c>
      <c r="E18" s="179">
        <v>227913</v>
      </c>
      <c r="F18" s="179">
        <v>227902</v>
      </c>
      <c r="G18" s="179">
        <v>1</v>
      </c>
      <c r="H18" s="7">
        <v>377</v>
      </c>
      <c r="I18" s="7">
        <v>478</v>
      </c>
      <c r="J18" s="7">
        <v>540</v>
      </c>
      <c r="K18" s="7">
        <v>451</v>
      </c>
      <c r="L18" s="7">
        <v>478</v>
      </c>
      <c r="M18" s="185">
        <v>549</v>
      </c>
      <c r="N18" s="156"/>
      <c r="O18" s="163" t="s">
        <v>26</v>
      </c>
      <c r="P18" s="178">
        <v>138</v>
      </c>
      <c r="Q18" s="179">
        <v>13731</v>
      </c>
      <c r="R18" s="179">
        <v>232126</v>
      </c>
      <c r="S18" s="179">
        <v>232124</v>
      </c>
      <c r="T18" s="179">
        <v>1</v>
      </c>
      <c r="U18" s="7">
        <v>271</v>
      </c>
      <c r="V18" s="7">
        <v>348</v>
      </c>
      <c r="W18" s="7">
        <v>381</v>
      </c>
      <c r="X18" s="7">
        <v>313</v>
      </c>
      <c r="Y18" s="7">
        <v>389</v>
      </c>
      <c r="Z18" s="185">
        <v>432</v>
      </c>
      <c r="AA18" s="156"/>
      <c r="AB18" s="163" t="s">
        <v>44</v>
      </c>
      <c r="AC18" s="179">
        <v>115</v>
      </c>
      <c r="AD18" s="179">
        <v>11504</v>
      </c>
      <c r="AE18" s="179">
        <v>224104</v>
      </c>
      <c r="AF18" s="179">
        <v>224111</v>
      </c>
      <c r="AG18" s="179">
        <v>1</v>
      </c>
      <c r="AH18" s="7">
        <v>209</v>
      </c>
      <c r="AI18" s="7">
        <v>233</v>
      </c>
      <c r="AJ18" s="7">
        <v>240</v>
      </c>
      <c r="AK18" s="7">
        <v>233</v>
      </c>
      <c r="AL18" s="7">
        <v>233</v>
      </c>
      <c r="AM18" s="185">
        <v>240</v>
      </c>
      <c r="AN18" s="156"/>
      <c r="AO18" s="218"/>
      <c r="AP18" s="163" t="s">
        <v>26</v>
      </c>
      <c r="AQ18" s="179" t="s">
        <v>378</v>
      </c>
      <c r="AR18" s="179">
        <v>232007</v>
      </c>
      <c r="AS18" s="179">
        <v>232128</v>
      </c>
      <c r="AT18" s="179">
        <v>1</v>
      </c>
      <c r="AU18" s="164">
        <v>329</v>
      </c>
      <c r="AV18" s="164">
        <v>372</v>
      </c>
      <c r="AW18" s="164">
        <v>428</v>
      </c>
      <c r="AX18" s="164">
        <v>384</v>
      </c>
      <c r="AY18" s="164">
        <v>421</v>
      </c>
      <c r="AZ18" s="165">
        <v>484</v>
      </c>
    </row>
    <row r="19" spans="1:52" ht="14.5" customHeight="1" x14ac:dyDescent="0.35">
      <c r="A19" s="162"/>
      <c r="B19" s="163" t="s">
        <v>17</v>
      </c>
      <c r="C19" s="178">
        <v>138</v>
      </c>
      <c r="D19" s="179">
        <v>1419</v>
      </c>
      <c r="E19" s="179">
        <v>228210</v>
      </c>
      <c r="F19" s="179">
        <v>228709</v>
      </c>
      <c r="G19" s="179">
        <v>1</v>
      </c>
      <c r="H19" s="7">
        <v>392</v>
      </c>
      <c r="I19" s="7">
        <v>478</v>
      </c>
      <c r="J19" s="7">
        <v>540</v>
      </c>
      <c r="K19" s="7">
        <v>451</v>
      </c>
      <c r="L19" s="7">
        <v>478</v>
      </c>
      <c r="M19" s="185">
        <v>549</v>
      </c>
      <c r="N19" s="156"/>
      <c r="O19" s="163" t="s">
        <v>26</v>
      </c>
      <c r="P19" s="178">
        <v>138</v>
      </c>
      <c r="Q19" s="179">
        <v>13746</v>
      </c>
      <c r="R19" s="179">
        <v>232139</v>
      </c>
      <c r="S19" s="179">
        <v>232121</v>
      </c>
      <c r="T19" s="179">
        <v>1</v>
      </c>
      <c r="U19" s="7">
        <v>290</v>
      </c>
      <c r="V19" s="7">
        <v>384</v>
      </c>
      <c r="W19" s="7">
        <v>437</v>
      </c>
      <c r="X19" s="7">
        <v>368</v>
      </c>
      <c r="Y19" s="7">
        <v>465</v>
      </c>
      <c r="Z19" s="185">
        <v>528</v>
      </c>
      <c r="AA19" s="156"/>
      <c r="AB19" s="163" t="s">
        <v>44</v>
      </c>
      <c r="AC19" s="179">
        <v>115</v>
      </c>
      <c r="AD19" s="179">
        <v>11506</v>
      </c>
      <c r="AE19" s="179">
        <v>223981</v>
      </c>
      <c r="AF19" s="179">
        <v>224111</v>
      </c>
      <c r="AG19" s="179">
        <v>1</v>
      </c>
      <c r="AH19" s="7">
        <v>209</v>
      </c>
      <c r="AI19" s="7">
        <v>239</v>
      </c>
      <c r="AJ19" s="7">
        <v>250</v>
      </c>
      <c r="AK19" s="7">
        <v>239</v>
      </c>
      <c r="AL19" s="7">
        <v>239</v>
      </c>
      <c r="AM19" s="185">
        <v>250</v>
      </c>
      <c r="AN19" s="156"/>
      <c r="AO19" s="218"/>
      <c r="AP19" s="163" t="s">
        <v>26</v>
      </c>
      <c r="AQ19" s="179" t="s">
        <v>370</v>
      </c>
      <c r="AR19" s="179">
        <v>231004</v>
      </c>
      <c r="AS19" s="179">
        <v>231126</v>
      </c>
      <c r="AT19" s="179">
        <v>1</v>
      </c>
      <c r="AU19" s="164">
        <v>380</v>
      </c>
      <c r="AV19" s="164">
        <v>444</v>
      </c>
      <c r="AW19" s="164">
        <v>511</v>
      </c>
      <c r="AX19" s="164">
        <v>434</v>
      </c>
      <c r="AY19" s="164">
        <v>478</v>
      </c>
      <c r="AZ19" s="165">
        <v>549</v>
      </c>
    </row>
    <row r="20" spans="1:52" ht="14.5" customHeight="1" x14ac:dyDescent="0.35">
      <c r="A20" s="162"/>
      <c r="B20" s="163" t="s">
        <v>17</v>
      </c>
      <c r="C20" s="178">
        <v>138</v>
      </c>
      <c r="D20" s="179">
        <v>1420</v>
      </c>
      <c r="E20" s="179">
        <v>228482</v>
      </c>
      <c r="F20" s="179">
        <v>228404</v>
      </c>
      <c r="G20" s="179">
        <v>1</v>
      </c>
      <c r="H20" s="7">
        <v>220</v>
      </c>
      <c r="I20" s="7">
        <v>287</v>
      </c>
      <c r="J20" s="7">
        <v>330</v>
      </c>
      <c r="K20" s="7">
        <v>264</v>
      </c>
      <c r="L20" s="7">
        <v>336</v>
      </c>
      <c r="M20" s="185">
        <v>386</v>
      </c>
      <c r="N20" s="156"/>
      <c r="O20" s="163" t="s">
        <v>26</v>
      </c>
      <c r="P20" s="178">
        <v>138</v>
      </c>
      <c r="Q20" s="179">
        <v>13747</v>
      </c>
      <c r="R20" s="179">
        <v>232140</v>
      </c>
      <c r="S20" s="179">
        <v>232121</v>
      </c>
      <c r="T20" s="179">
        <v>1</v>
      </c>
      <c r="U20" s="7">
        <v>340</v>
      </c>
      <c r="V20" s="7">
        <v>381</v>
      </c>
      <c r="W20" s="7">
        <v>393</v>
      </c>
      <c r="X20" s="7">
        <v>366</v>
      </c>
      <c r="Y20" s="7">
        <v>400</v>
      </c>
      <c r="Z20" s="185">
        <v>412</v>
      </c>
      <c r="AA20" s="156"/>
      <c r="AB20" s="163" t="s">
        <v>44</v>
      </c>
      <c r="AC20" s="179">
        <v>115</v>
      </c>
      <c r="AD20" s="179">
        <v>11511</v>
      </c>
      <c r="AE20" s="179">
        <v>224104</v>
      </c>
      <c r="AF20" s="179">
        <v>224107</v>
      </c>
      <c r="AG20" s="179">
        <v>1</v>
      </c>
      <c r="AH20" s="7">
        <v>86</v>
      </c>
      <c r="AI20" s="7">
        <v>117</v>
      </c>
      <c r="AJ20" s="7">
        <v>129</v>
      </c>
      <c r="AK20" s="7">
        <v>91</v>
      </c>
      <c r="AL20" s="7">
        <v>120</v>
      </c>
      <c r="AM20" s="185">
        <v>133</v>
      </c>
      <c r="AN20" s="156"/>
      <c r="AO20" s="218"/>
      <c r="AP20" s="163" t="s">
        <v>26</v>
      </c>
      <c r="AQ20" s="179" t="s">
        <v>371</v>
      </c>
      <c r="AR20" s="179">
        <v>231004</v>
      </c>
      <c r="AS20" s="179">
        <v>231127</v>
      </c>
      <c r="AT20" s="179">
        <v>1</v>
      </c>
      <c r="AU20" s="164">
        <v>369</v>
      </c>
      <c r="AV20" s="164">
        <v>426</v>
      </c>
      <c r="AW20" s="164">
        <v>490</v>
      </c>
      <c r="AX20" s="164">
        <v>420</v>
      </c>
      <c r="AY20" s="164">
        <v>474</v>
      </c>
      <c r="AZ20" s="165">
        <v>545</v>
      </c>
    </row>
    <row r="21" spans="1:52" ht="14.5" customHeight="1" x14ac:dyDescent="0.35">
      <c r="A21" s="162"/>
      <c r="B21" s="163" t="s">
        <v>17</v>
      </c>
      <c r="C21" s="178">
        <v>138</v>
      </c>
      <c r="D21" s="179">
        <v>1421</v>
      </c>
      <c r="E21" s="179">
        <v>228503</v>
      </c>
      <c r="F21" s="179">
        <v>227901</v>
      </c>
      <c r="G21" s="179">
        <v>1</v>
      </c>
      <c r="H21" s="7">
        <v>358</v>
      </c>
      <c r="I21" s="7">
        <v>431</v>
      </c>
      <c r="J21" s="7">
        <v>444</v>
      </c>
      <c r="K21" s="7">
        <v>418</v>
      </c>
      <c r="L21" s="7">
        <v>463</v>
      </c>
      <c r="M21" s="185">
        <v>477</v>
      </c>
      <c r="N21" s="156"/>
      <c r="O21" s="163" t="s">
        <v>26</v>
      </c>
      <c r="P21" s="178">
        <v>138</v>
      </c>
      <c r="Q21" s="179">
        <v>13765</v>
      </c>
      <c r="R21" s="179">
        <v>232132</v>
      </c>
      <c r="S21" s="179">
        <v>232131</v>
      </c>
      <c r="T21" s="179">
        <v>1</v>
      </c>
      <c r="U21" s="7">
        <v>267</v>
      </c>
      <c r="V21" s="7">
        <v>327</v>
      </c>
      <c r="W21" s="7">
        <v>342</v>
      </c>
      <c r="X21" s="7">
        <v>287</v>
      </c>
      <c r="Y21" s="7">
        <v>348</v>
      </c>
      <c r="Z21" s="185">
        <v>365</v>
      </c>
      <c r="AA21" s="156"/>
      <c r="AB21" s="163" t="s">
        <v>44</v>
      </c>
      <c r="AC21" s="179">
        <v>115</v>
      </c>
      <c r="AD21" s="179">
        <v>11513</v>
      </c>
      <c r="AE21" s="179">
        <v>224105</v>
      </c>
      <c r="AF21" s="179">
        <v>224108</v>
      </c>
      <c r="AG21" s="179">
        <v>1</v>
      </c>
      <c r="AH21" s="7">
        <v>86</v>
      </c>
      <c r="AI21" s="7">
        <v>117</v>
      </c>
      <c r="AJ21" s="7">
        <v>129</v>
      </c>
      <c r="AK21" s="7">
        <v>91</v>
      </c>
      <c r="AL21" s="7">
        <v>120</v>
      </c>
      <c r="AM21" s="185">
        <v>133</v>
      </c>
      <c r="AN21" s="156"/>
      <c r="AO21" s="218"/>
      <c r="AP21" s="163" t="s">
        <v>26</v>
      </c>
      <c r="AQ21" s="84" t="s">
        <v>46</v>
      </c>
      <c r="AR21" s="179">
        <v>200027</v>
      </c>
      <c r="AS21" s="179">
        <v>231004</v>
      </c>
      <c r="AT21" s="179">
        <v>1</v>
      </c>
      <c r="AU21" s="164">
        <v>796</v>
      </c>
      <c r="AV21" s="164">
        <v>932</v>
      </c>
      <c r="AW21" s="164">
        <v>1072</v>
      </c>
      <c r="AX21" s="164">
        <v>908</v>
      </c>
      <c r="AY21" s="164">
        <v>1059</v>
      </c>
      <c r="AZ21" s="165">
        <v>1218</v>
      </c>
    </row>
    <row r="22" spans="1:52" ht="14.5" customHeight="1" x14ac:dyDescent="0.35">
      <c r="A22" s="162"/>
      <c r="B22" s="163" t="s">
        <v>17</v>
      </c>
      <c r="C22" s="178">
        <v>138</v>
      </c>
      <c r="D22" s="179">
        <v>1423</v>
      </c>
      <c r="E22" s="179">
        <v>227903</v>
      </c>
      <c r="F22" s="179">
        <v>227902</v>
      </c>
      <c r="G22" s="179">
        <v>1</v>
      </c>
      <c r="H22" s="7">
        <v>237</v>
      </c>
      <c r="I22" s="7">
        <v>306</v>
      </c>
      <c r="J22" s="7">
        <v>328</v>
      </c>
      <c r="K22" s="7">
        <v>276</v>
      </c>
      <c r="L22" s="7">
        <v>348</v>
      </c>
      <c r="M22" s="185">
        <v>374</v>
      </c>
      <c r="N22" s="156"/>
      <c r="O22" s="163" t="s">
        <v>26</v>
      </c>
      <c r="P22" s="178">
        <v>138</v>
      </c>
      <c r="Q22" s="179">
        <v>13766</v>
      </c>
      <c r="R22" s="179">
        <v>232121</v>
      </c>
      <c r="S22" s="179">
        <v>232136</v>
      </c>
      <c r="T22" s="179">
        <v>1</v>
      </c>
      <c r="U22" s="7">
        <v>167</v>
      </c>
      <c r="V22" s="7">
        <v>240</v>
      </c>
      <c r="W22" s="7">
        <v>264</v>
      </c>
      <c r="X22" s="7">
        <v>230</v>
      </c>
      <c r="Y22" s="7">
        <v>308</v>
      </c>
      <c r="Z22" s="185">
        <v>337</v>
      </c>
      <c r="AA22" s="156"/>
      <c r="AB22" s="163" t="s">
        <v>44</v>
      </c>
      <c r="AC22" s="179">
        <v>115</v>
      </c>
      <c r="AD22" s="179">
        <v>11514</v>
      </c>
      <c r="AE22" s="179">
        <v>224111</v>
      </c>
      <c r="AF22" s="179">
        <v>224114</v>
      </c>
      <c r="AG22" s="179">
        <v>1</v>
      </c>
      <c r="AH22" s="7">
        <v>84</v>
      </c>
      <c r="AI22" s="7">
        <v>108</v>
      </c>
      <c r="AJ22" s="7">
        <v>122</v>
      </c>
      <c r="AK22" s="7">
        <v>88</v>
      </c>
      <c r="AL22" s="7">
        <v>111</v>
      </c>
      <c r="AM22" s="185">
        <v>124</v>
      </c>
      <c r="AN22" s="156"/>
      <c r="AO22" s="218"/>
      <c r="AP22" s="163" t="s">
        <v>26</v>
      </c>
      <c r="AQ22" s="179" t="s">
        <v>37</v>
      </c>
      <c r="AR22" s="179">
        <v>232000</v>
      </c>
      <c r="AS22" s="179">
        <v>232103</v>
      </c>
      <c r="AT22" s="179">
        <v>1</v>
      </c>
      <c r="AU22" s="164">
        <v>321</v>
      </c>
      <c r="AV22" s="164">
        <v>374</v>
      </c>
      <c r="AW22" s="164">
        <v>430</v>
      </c>
      <c r="AX22" s="164">
        <v>369</v>
      </c>
      <c r="AY22" s="164">
        <v>425</v>
      </c>
      <c r="AZ22" s="165">
        <v>488</v>
      </c>
    </row>
    <row r="23" spans="1:52" ht="14.5" customHeight="1" x14ac:dyDescent="0.35">
      <c r="A23" s="162"/>
      <c r="B23" s="163" t="s">
        <v>17</v>
      </c>
      <c r="C23" s="178">
        <v>138</v>
      </c>
      <c r="D23" s="179">
        <v>1424</v>
      </c>
      <c r="E23" s="179">
        <v>227904</v>
      </c>
      <c r="F23" s="179">
        <v>227945</v>
      </c>
      <c r="G23" s="179">
        <v>1</v>
      </c>
      <c r="H23" s="7">
        <v>212</v>
      </c>
      <c r="I23" s="7">
        <v>279</v>
      </c>
      <c r="J23" s="7">
        <v>321</v>
      </c>
      <c r="K23" s="7">
        <v>276</v>
      </c>
      <c r="L23" s="7">
        <v>348</v>
      </c>
      <c r="M23" s="185">
        <v>374</v>
      </c>
      <c r="N23" s="156"/>
      <c r="O23" s="163" t="s">
        <v>26</v>
      </c>
      <c r="P23" s="178">
        <v>138</v>
      </c>
      <c r="Q23" s="179">
        <v>13767</v>
      </c>
      <c r="R23" s="179">
        <v>232136</v>
      </c>
      <c r="S23" s="179">
        <v>232118</v>
      </c>
      <c r="T23" s="179">
        <v>1</v>
      </c>
      <c r="U23" s="7">
        <v>167</v>
      </c>
      <c r="V23" s="7">
        <v>240</v>
      </c>
      <c r="W23" s="7">
        <v>264</v>
      </c>
      <c r="X23" s="7">
        <v>220</v>
      </c>
      <c r="Y23" s="7">
        <v>289</v>
      </c>
      <c r="Z23" s="185">
        <v>332</v>
      </c>
      <c r="AA23" s="156"/>
      <c r="AB23" s="163" t="s">
        <v>44</v>
      </c>
      <c r="AC23" s="179">
        <v>115</v>
      </c>
      <c r="AD23" s="179">
        <v>11515</v>
      </c>
      <c r="AE23" s="179">
        <v>224110</v>
      </c>
      <c r="AF23" s="179">
        <v>224115</v>
      </c>
      <c r="AG23" s="179">
        <v>1</v>
      </c>
      <c r="AH23" s="7">
        <v>84</v>
      </c>
      <c r="AI23" s="7">
        <v>108</v>
      </c>
      <c r="AJ23" s="7">
        <v>122</v>
      </c>
      <c r="AK23" s="7">
        <v>88</v>
      </c>
      <c r="AL23" s="7">
        <v>111</v>
      </c>
      <c r="AM23" s="185">
        <v>124</v>
      </c>
      <c r="AN23" s="156"/>
      <c r="AO23" s="218"/>
      <c r="AP23" s="163" t="s">
        <v>26</v>
      </c>
      <c r="AQ23" s="84" t="s">
        <v>367</v>
      </c>
      <c r="AR23" s="179">
        <v>232000</v>
      </c>
      <c r="AS23" s="179">
        <v>232103</v>
      </c>
      <c r="AT23" s="179">
        <v>3</v>
      </c>
      <c r="AU23" s="164">
        <v>397</v>
      </c>
      <c r="AV23" s="164">
        <v>458</v>
      </c>
      <c r="AW23" s="164">
        <v>526</v>
      </c>
      <c r="AX23" s="164">
        <v>448</v>
      </c>
      <c r="AY23" s="164">
        <v>478</v>
      </c>
      <c r="AZ23" s="165">
        <v>549</v>
      </c>
    </row>
    <row r="24" spans="1:52" ht="14.5" customHeight="1" x14ac:dyDescent="0.35">
      <c r="A24" s="162"/>
      <c r="B24" s="163" t="s">
        <v>17</v>
      </c>
      <c r="C24" s="178">
        <v>138</v>
      </c>
      <c r="D24" s="179">
        <v>1425</v>
      </c>
      <c r="E24" s="179">
        <v>227934</v>
      </c>
      <c r="F24" s="179">
        <v>227945</v>
      </c>
      <c r="G24" s="179">
        <v>1</v>
      </c>
      <c r="H24" s="7">
        <v>377</v>
      </c>
      <c r="I24" s="7">
        <v>478</v>
      </c>
      <c r="J24" s="7">
        <v>540</v>
      </c>
      <c r="K24" s="7">
        <v>451</v>
      </c>
      <c r="L24" s="7">
        <v>478</v>
      </c>
      <c r="M24" s="185">
        <v>549</v>
      </c>
      <c r="N24" s="156"/>
      <c r="O24" s="163" t="s">
        <v>26</v>
      </c>
      <c r="P24" s="178">
        <v>138</v>
      </c>
      <c r="Q24" s="179">
        <v>13769</v>
      </c>
      <c r="R24" s="179">
        <v>232105</v>
      </c>
      <c r="S24" s="179">
        <v>232101</v>
      </c>
      <c r="T24" s="179">
        <v>1</v>
      </c>
      <c r="U24" s="7">
        <v>291</v>
      </c>
      <c r="V24" s="7">
        <v>340</v>
      </c>
      <c r="W24" s="7">
        <v>351</v>
      </c>
      <c r="X24" s="7">
        <v>313</v>
      </c>
      <c r="Y24" s="7">
        <v>356</v>
      </c>
      <c r="Z24" s="185">
        <v>367</v>
      </c>
      <c r="AA24" s="156"/>
      <c r="AB24" s="163" t="s">
        <v>44</v>
      </c>
      <c r="AC24" s="179">
        <v>115</v>
      </c>
      <c r="AD24" s="179">
        <v>11516</v>
      </c>
      <c r="AE24" s="179">
        <v>224111</v>
      </c>
      <c r="AF24" s="179">
        <v>224116</v>
      </c>
      <c r="AG24" s="179">
        <v>1</v>
      </c>
      <c r="AH24" s="7">
        <v>84</v>
      </c>
      <c r="AI24" s="7">
        <v>108</v>
      </c>
      <c r="AJ24" s="7">
        <v>122</v>
      </c>
      <c r="AK24" s="7">
        <v>88</v>
      </c>
      <c r="AL24" s="7">
        <v>111</v>
      </c>
      <c r="AM24" s="185">
        <v>124</v>
      </c>
      <c r="AN24" s="156"/>
      <c r="AO24" s="218"/>
      <c r="AP24" s="163" t="s">
        <v>26</v>
      </c>
      <c r="AQ24" s="179" t="s">
        <v>363</v>
      </c>
      <c r="AR24" s="179">
        <v>232116</v>
      </c>
      <c r="AS24" s="179">
        <v>232005</v>
      </c>
      <c r="AT24" s="179">
        <v>1</v>
      </c>
      <c r="AU24" s="164">
        <v>329</v>
      </c>
      <c r="AV24" s="164">
        <v>372</v>
      </c>
      <c r="AW24" s="164">
        <v>428</v>
      </c>
      <c r="AX24" s="164">
        <v>384</v>
      </c>
      <c r="AY24" s="164">
        <v>421</v>
      </c>
      <c r="AZ24" s="165">
        <v>480</v>
      </c>
    </row>
    <row r="25" spans="1:52" ht="14.5" customHeight="1" x14ac:dyDescent="0.35">
      <c r="A25" s="162"/>
      <c r="B25" s="163" t="s">
        <v>17</v>
      </c>
      <c r="C25" s="178">
        <v>230</v>
      </c>
      <c r="D25" s="179">
        <v>2301</v>
      </c>
      <c r="E25" s="179">
        <v>228401</v>
      </c>
      <c r="F25" s="179">
        <v>213559</v>
      </c>
      <c r="G25" s="179">
        <v>1</v>
      </c>
      <c r="H25" s="7">
        <v>677</v>
      </c>
      <c r="I25" s="7">
        <v>796</v>
      </c>
      <c r="J25" s="7">
        <v>844</v>
      </c>
      <c r="K25" s="7">
        <v>715</v>
      </c>
      <c r="L25" s="7">
        <v>835</v>
      </c>
      <c r="M25" s="185">
        <v>891</v>
      </c>
      <c r="N25" s="156"/>
      <c r="O25" s="163" t="s">
        <v>26</v>
      </c>
      <c r="P25" s="178">
        <v>138</v>
      </c>
      <c r="Q25" s="179">
        <v>13772</v>
      </c>
      <c r="R25" s="179">
        <v>232109</v>
      </c>
      <c r="S25" s="179">
        <v>232900</v>
      </c>
      <c r="T25" s="179">
        <v>1</v>
      </c>
      <c r="U25" s="7">
        <v>273</v>
      </c>
      <c r="V25" s="7">
        <v>348</v>
      </c>
      <c r="W25" s="7">
        <v>375</v>
      </c>
      <c r="X25" s="7">
        <v>315</v>
      </c>
      <c r="Y25" s="7">
        <v>389</v>
      </c>
      <c r="Z25" s="185">
        <v>424</v>
      </c>
      <c r="AA25" s="156"/>
      <c r="AB25" s="163" t="s">
        <v>44</v>
      </c>
      <c r="AC25" s="179">
        <v>138</v>
      </c>
      <c r="AD25" s="179">
        <v>13801</v>
      </c>
      <c r="AE25" s="179">
        <v>223949</v>
      </c>
      <c r="AF25" s="179">
        <v>224082</v>
      </c>
      <c r="AG25" s="179">
        <v>1</v>
      </c>
      <c r="AH25" s="7">
        <v>188</v>
      </c>
      <c r="AI25" s="7">
        <v>261</v>
      </c>
      <c r="AJ25" s="7">
        <v>300</v>
      </c>
      <c r="AK25" s="7">
        <v>196</v>
      </c>
      <c r="AL25" s="7">
        <v>286</v>
      </c>
      <c r="AM25" s="185">
        <v>300</v>
      </c>
      <c r="AN25" s="156"/>
      <c r="AO25" s="218"/>
      <c r="AP25" s="163" t="s">
        <v>44</v>
      </c>
      <c r="AQ25" s="179" t="s">
        <v>441</v>
      </c>
      <c r="AR25" s="179">
        <v>223946</v>
      </c>
      <c r="AS25" s="179">
        <v>223949</v>
      </c>
      <c r="AT25" s="179">
        <v>1</v>
      </c>
      <c r="AU25" s="164">
        <v>225</v>
      </c>
      <c r="AV25" s="164">
        <v>239</v>
      </c>
      <c r="AW25" s="164">
        <v>250</v>
      </c>
      <c r="AX25" s="164">
        <v>239</v>
      </c>
      <c r="AY25" s="164">
        <v>239</v>
      </c>
      <c r="AZ25" s="165">
        <v>250</v>
      </c>
    </row>
    <row r="26" spans="1:52" ht="14.5" customHeight="1" x14ac:dyDescent="0.35">
      <c r="A26" s="162"/>
      <c r="B26" s="163" t="s">
        <v>17</v>
      </c>
      <c r="C26" s="178">
        <v>230</v>
      </c>
      <c r="D26" s="179">
        <v>2302</v>
      </c>
      <c r="E26" s="179">
        <v>228601</v>
      </c>
      <c r="F26" s="179">
        <v>219148</v>
      </c>
      <c r="G26" s="179">
        <v>1</v>
      </c>
      <c r="H26" s="7">
        <v>916</v>
      </c>
      <c r="I26" s="7">
        <v>1035</v>
      </c>
      <c r="J26" s="7">
        <v>1191</v>
      </c>
      <c r="K26" s="7">
        <v>1067</v>
      </c>
      <c r="L26" s="7">
        <v>1171</v>
      </c>
      <c r="M26" s="185">
        <v>1346</v>
      </c>
      <c r="N26" s="156"/>
      <c r="O26" s="163" t="s">
        <v>26</v>
      </c>
      <c r="P26" s="178">
        <v>138</v>
      </c>
      <c r="Q26" s="179">
        <v>13773</v>
      </c>
      <c r="R26" s="179">
        <v>232137</v>
      </c>
      <c r="S26" s="179">
        <v>232113</v>
      </c>
      <c r="T26" s="179">
        <v>1</v>
      </c>
      <c r="U26" s="7">
        <v>167</v>
      </c>
      <c r="V26" s="7">
        <v>240</v>
      </c>
      <c r="W26" s="7">
        <v>264</v>
      </c>
      <c r="X26" s="7">
        <v>230</v>
      </c>
      <c r="Y26" s="7">
        <v>308</v>
      </c>
      <c r="Z26" s="185">
        <v>337</v>
      </c>
      <c r="AA26" s="156"/>
      <c r="AB26" s="163" t="s">
        <v>44</v>
      </c>
      <c r="AC26" s="179">
        <v>138</v>
      </c>
      <c r="AD26" s="179">
        <v>13802</v>
      </c>
      <c r="AE26" s="179">
        <v>223949</v>
      </c>
      <c r="AF26" s="179">
        <v>224079</v>
      </c>
      <c r="AG26" s="179">
        <v>1</v>
      </c>
      <c r="AH26" s="7">
        <v>188</v>
      </c>
      <c r="AI26" s="7">
        <v>261</v>
      </c>
      <c r="AJ26" s="7">
        <v>300</v>
      </c>
      <c r="AK26" s="7">
        <v>196</v>
      </c>
      <c r="AL26" s="7">
        <v>286</v>
      </c>
      <c r="AM26" s="185">
        <v>300</v>
      </c>
      <c r="AN26" s="156"/>
      <c r="AO26" s="218"/>
      <c r="AP26" s="163" t="s">
        <v>44</v>
      </c>
      <c r="AQ26" s="179" t="s">
        <v>444</v>
      </c>
      <c r="AR26" s="179">
        <v>223945</v>
      </c>
      <c r="AS26" s="179">
        <v>223949</v>
      </c>
      <c r="AT26" s="179">
        <v>1</v>
      </c>
      <c r="AU26" s="164">
        <v>195</v>
      </c>
      <c r="AV26" s="164">
        <v>225</v>
      </c>
      <c r="AW26" s="164">
        <v>258</v>
      </c>
      <c r="AX26" s="164">
        <v>225</v>
      </c>
      <c r="AY26" s="164">
        <v>225</v>
      </c>
      <c r="AZ26" s="165">
        <v>258</v>
      </c>
    </row>
    <row r="27" spans="1:52" ht="14.5" customHeight="1" x14ac:dyDescent="0.35">
      <c r="A27" s="162"/>
      <c r="B27" s="163" t="s">
        <v>17</v>
      </c>
      <c r="C27" s="178">
        <v>230</v>
      </c>
      <c r="D27" s="179">
        <v>2303</v>
      </c>
      <c r="E27" s="179">
        <v>228401</v>
      </c>
      <c r="F27" s="179">
        <v>219121</v>
      </c>
      <c r="G27" s="179">
        <v>1</v>
      </c>
      <c r="H27" s="14">
        <v>998</v>
      </c>
      <c r="I27" s="14">
        <v>1267</v>
      </c>
      <c r="J27" s="7">
        <v>1457</v>
      </c>
      <c r="K27" s="14">
        <v>1198</v>
      </c>
      <c r="L27" s="14">
        <v>1479</v>
      </c>
      <c r="M27" s="185">
        <v>1701</v>
      </c>
      <c r="N27" s="156"/>
      <c r="O27" s="163" t="s">
        <v>26</v>
      </c>
      <c r="P27" s="178">
        <v>138</v>
      </c>
      <c r="Q27" s="179">
        <v>13774</v>
      </c>
      <c r="R27" s="179">
        <v>232137</v>
      </c>
      <c r="S27" s="179">
        <v>232114</v>
      </c>
      <c r="T27" s="179">
        <v>1</v>
      </c>
      <c r="U27" s="7">
        <v>167</v>
      </c>
      <c r="V27" s="7">
        <v>240</v>
      </c>
      <c r="W27" s="7">
        <v>264</v>
      </c>
      <c r="X27" s="7">
        <v>230</v>
      </c>
      <c r="Y27" s="7">
        <v>308</v>
      </c>
      <c r="Z27" s="185">
        <v>337</v>
      </c>
      <c r="AA27" s="156"/>
      <c r="AB27" s="163" t="s">
        <v>44</v>
      </c>
      <c r="AC27" s="179">
        <v>138</v>
      </c>
      <c r="AD27" s="179">
        <v>13811</v>
      </c>
      <c r="AE27" s="179">
        <v>223949</v>
      </c>
      <c r="AF27" s="179">
        <v>224080</v>
      </c>
      <c r="AG27" s="179">
        <v>1</v>
      </c>
      <c r="AH27" s="7">
        <v>188</v>
      </c>
      <c r="AI27" s="7">
        <v>279</v>
      </c>
      <c r="AJ27" s="7">
        <v>288</v>
      </c>
      <c r="AK27" s="7">
        <v>196</v>
      </c>
      <c r="AL27" s="7">
        <v>279</v>
      </c>
      <c r="AM27" s="185">
        <v>288</v>
      </c>
      <c r="AN27" s="156"/>
      <c r="AO27" s="218"/>
      <c r="AP27" s="163" t="s">
        <v>44</v>
      </c>
      <c r="AQ27" s="179" t="s">
        <v>446</v>
      </c>
      <c r="AR27" s="179">
        <v>223947</v>
      </c>
      <c r="AS27" s="179">
        <v>223949</v>
      </c>
      <c r="AT27" s="179">
        <v>1</v>
      </c>
      <c r="AU27" s="164">
        <v>195</v>
      </c>
      <c r="AV27" s="164">
        <v>225</v>
      </c>
      <c r="AW27" s="164">
        <v>258</v>
      </c>
      <c r="AX27" s="164">
        <v>225</v>
      </c>
      <c r="AY27" s="164">
        <v>225</v>
      </c>
      <c r="AZ27" s="165">
        <v>258</v>
      </c>
    </row>
    <row r="28" spans="1:52" ht="14.5" customHeight="1" x14ac:dyDescent="0.35">
      <c r="A28" s="162"/>
      <c r="B28" s="163" t="s">
        <v>17</v>
      </c>
      <c r="C28" s="178">
        <v>230</v>
      </c>
      <c r="D28" s="179">
        <v>2304</v>
      </c>
      <c r="E28" s="179">
        <v>228401</v>
      </c>
      <c r="F28" s="179">
        <v>228402</v>
      </c>
      <c r="G28" s="179">
        <v>2</v>
      </c>
      <c r="H28" s="164">
        <v>331</v>
      </c>
      <c r="I28" s="164">
        <v>446</v>
      </c>
      <c r="J28" s="164">
        <v>480</v>
      </c>
      <c r="K28" s="164">
        <v>408</v>
      </c>
      <c r="L28" s="164">
        <v>528</v>
      </c>
      <c r="M28" s="165">
        <v>571</v>
      </c>
      <c r="N28" s="156"/>
      <c r="O28" s="163" t="s">
        <v>26</v>
      </c>
      <c r="P28" s="178">
        <v>138</v>
      </c>
      <c r="Q28" s="179">
        <v>13779</v>
      </c>
      <c r="R28" s="179">
        <v>232125</v>
      </c>
      <c r="S28" s="179">
        <v>232134</v>
      </c>
      <c r="T28" s="179">
        <v>1</v>
      </c>
      <c r="U28" s="7">
        <v>273</v>
      </c>
      <c r="V28" s="7">
        <v>347</v>
      </c>
      <c r="W28" s="7">
        <v>373</v>
      </c>
      <c r="X28" s="7">
        <v>315</v>
      </c>
      <c r="Y28" s="7">
        <v>389</v>
      </c>
      <c r="Z28" s="185">
        <v>423</v>
      </c>
      <c r="AA28" s="156"/>
      <c r="AB28" s="163" t="s">
        <v>44</v>
      </c>
      <c r="AC28" s="179">
        <v>138</v>
      </c>
      <c r="AD28" s="179">
        <v>13812</v>
      </c>
      <c r="AE28" s="179">
        <v>223949</v>
      </c>
      <c r="AF28" s="179">
        <v>224081</v>
      </c>
      <c r="AG28" s="179">
        <v>1</v>
      </c>
      <c r="AH28" s="7">
        <v>188</v>
      </c>
      <c r="AI28" s="7">
        <v>279</v>
      </c>
      <c r="AJ28" s="7">
        <v>288</v>
      </c>
      <c r="AK28" s="7">
        <v>196</v>
      </c>
      <c r="AL28" s="7">
        <v>279</v>
      </c>
      <c r="AM28" s="185">
        <v>288</v>
      </c>
      <c r="AN28" s="156"/>
      <c r="AO28" s="218"/>
      <c r="AP28" s="163" t="s">
        <v>44</v>
      </c>
      <c r="AQ28" s="179" t="s">
        <v>448</v>
      </c>
      <c r="AR28" s="179">
        <v>223944</v>
      </c>
      <c r="AS28" s="179">
        <v>223949</v>
      </c>
      <c r="AT28" s="179">
        <v>1</v>
      </c>
      <c r="AU28" s="164">
        <v>207</v>
      </c>
      <c r="AV28" s="164">
        <v>243</v>
      </c>
      <c r="AW28" s="164">
        <v>280</v>
      </c>
      <c r="AX28" s="164">
        <v>230</v>
      </c>
      <c r="AY28" s="164">
        <v>252</v>
      </c>
      <c r="AZ28" s="165">
        <v>289</v>
      </c>
    </row>
    <row r="29" spans="1:52" ht="14.5" customHeight="1" x14ac:dyDescent="0.35">
      <c r="A29" s="162"/>
      <c r="B29" s="163" t="s">
        <v>17</v>
      </c>
      <c r="C29" s="178">
        <v>230</v>
      </c>
      <c r="D29" s="179">
        <v>2305</v>
      </c>
      <c r="E29" s="179">
        <v>228402</v>
      </c>
      <c r="F29" s="179">
        <v>219100</v>
      </c>
      <c r="G29" s="179">
        <v>1</v>
      </c>
      <c r="H29" s="164">
        <v>653</v>
      </c>
      <c r="I29" s="164">
        <v>808</v>
      </c>
      <c r="J29" s="164">
        <v>900</v>
      </c>
      <c r="K29" s="164">
        <v>752</v>
      </c>
      <c r="L29" s="164">
        <v>910</v>
      </c>
      <c r="M29" s="165">
        <v>1016</v>
      </c>
      <c r="N29" s="156"/>
      <c r="O29" s="163" t="s">
        <v>26</v>
      </c>
      <c r="P29" s="178">
        <v>138</v>
      </c>
      <c r="Q29" s="179">
        <v>13786</v>
      </c>
      <c r="R29" s="179">
        <v>232125</v>
      </c>
      <c r="S29" s="179">
        <v>232126</v>
      </c>
      <c r="T29" s="179">
        <v>1</v>
      </c>
      <c r="U29" s="7">
        <v>261</v>
      </c>
      <c r="V29" s="7">
        <v>332</v>
      </c>
      <c r="W29" s="7">
        <v>342</v>
      </c>
      <c r="X29" s="7">
        <v>283</v>
      </c>
      <c r="Y29" s="7">
        <v>345</v>
      </c>
      <c r="Z29" s="185">
        <v>356</v>
      </c>
      <c r="AA29" s="156"/>
      <c r="AB29" s="163" t="s">
        <v>44</v>
      </c>
      <c r="AC29" s="179">
        <v>138</v>
      </c>
      <c r="AD29" s="179">
        <v>13815</v>
      </c>
      <c r="AE29" s="179">
        <v>224082</v>
      </c>
      <c r="AF29" s="179">
        <v>224059</v>
      </c>
      <c r="AG29" s="179">
        <v>1</v>
      </c>
      <c r="AH29" s="7">
        <v>170</v>
      </c>
      <c r="AI29" s="7">
        <v>262</v>
      </c>
      <c r="AJ29" s="7">
        <v>277</v>
      </c>
      <c r="AK29" s="7">
        <v>178</v>
      </c>
      <c r="AL29" s="7">
        <v>268</v>
      </c>
      <c r="AM29" s="185">
        <v>285</v>
      </c>
      <c r="AN29" s="156"/>
      <c r="AO29" s="218"/>
      <c r="AP29" s="163" t="s">
        <v>44</v>
      </c>
      <c r="AQ29" s="179" t="s">
        <v>456</v>
      </c>
      <c r="AR29" s="179">
        <v>224021</v>
      </c>
      <c r="AS29" s="179">
        <v>224103</v>
      </c>
      <c r="AT29" s="179">
        <v>1</v>
      </c>
      <c r="AU29" s="164">
        <v>279</v>
      </c>
      <c r="AV29" s="164">
        <v>336</v>
      </c>
      <c r="AW29" s="164">
        <v>386</v>
      </c>
      <c r="AX29" s="164">
        <v>321</v>
      </c>
      <c r="AY29" s="164">
        <v>336</v>
      </c>
      <c r="AZ29" s="165">
        <v>386</v>
      </c>
    </row>
    <row r="30" spans="1:52" ht="14.5" customHeight="1" x14ac:dyDescent="0.35">
      <c r="A30" s="162"/>
      <c r="B30" s="163" t="s">
        <v>17</v>
      </c>
      <c r="C30" s="178">
        <v>230</v>
      </c>
      <c r="D30" s="84">
        <v>2306</v>
      </c>
      <c r="E30" s="179">
        <v>228601</v>
      </c>
      <c r="F30" s="179">
        <v>219100</v>
      </c>
      <c r="G30" s="179">
        <v>1</v>
      </c>
      <c r="H30" s="164">
        <v>916</v>
      </c>
      <c r="I30" s="164">
        <v>1035</v>
      </c>
      <c r="J30" s="164">
        <v>1191</v>
      </c>
      <c r="K30" s="164">
        <v>1067</v>
      </c>
      <c r="L30" s="164">
        <v>1171</v>
      </c>
      <c r="M30" s="165">
        <v>1346</v>
      </c>
      <c r="N30" s="156"/>
      <c r="O30" s="163" t="s">
        <v>26</v>
      </c>
      <c r="P30" s="178">
        <v>138</v>
      </c>
      <c r="Q30" s="179">
        <v>13787</v>
      </c>
      <c r="R30" s="179">
        <v>232132</v>
      </c>
      <c r="S30" s="179">
        <v>232130</v>
      </c>
      <c r="T30" s="179">
        <v>1</v>
      </c>
      <c r="U30" s="7">
        <v>218</v>
      </c>
      <c r="V30" s="7">
        <v>292</v>
      </c>
      <c r="W30" s="7">
        <v>317</v>
      </c>
      <c r="X30" s="7">
        <v>269</v>
      </c>
      <c r="Y30" s="7">
        <v>347</v>
      </c>
      <c r="Z30" s="185">
        <v>378</v>
      </c>
      <c r="AA30" s="156"/>
      <c r="AB30" s="163" t="s">
        <v>44</v>
      </c>
      <c r="AC30" s="179">
        <v>138</v>
      </c>
      <c r="AD30" s="179">
        <v>13816</v>
      </c>
      <c r="AE30" s="179">
        <v>224079</v>
      </c>
      <c r="AF30" s="179">
        <v>224059</v>
      </c>
      <c r="AG30" s="179">
        <v>1</v>
      </c>
      <c r="AH30" s="7">
        <v>170</v>
      </c>
      <c r="AI30" s="7">
        <v>262</v>
      </c>
      <c r="AJ30" s="7">
        <v>277</v>
      </c>
      <c r="AK30" s="7">
        <v>178</v>
      </c>
      <c r="AL30" s="7">
        <v>268</v>
      </c>
      <c r="AM30" s="185">
        <v>285</v>
      </c>
      <c r="AN30" s="156"/>
      <c r="AO30" s="218"/>
      <c r="AP30" s="163" t="s">
        <v>44</v>
      </c>
      <c r="AQ30" s="179" t="s">
        <v>459</v>
      </c>
      <c r="AR30" s="179">
        <v>224021</v>
      </c>
      <c r="AS30" s="179">
        <v>224102</v>
      </c>
      <c r="AT30" s="179">
        <v>1</v>
      </c>
      <c r="AU30" s="164">
        <v>279</v>
      </c>
      <c r="AV30" s="164">
        <v>336</v>
      </c>
      <c r="AW30" s="164">
        <v>386</v>
      </c>
      <c r="AX30" s="164">
        <v>321</v>
      </c>
      <c r="AY30" s="164">
        <v>336</v>
      </c>
      <c r="AZ30" s="165">
        <v>386</v>
      </c>
    </row>
    <row r="31" spans="1:52" ht="14.5" customHeight="1" x14ac:dyDescent="0.35">
      <c r="A31" s="162"/>
      <c r="B31" s="163" t="s">
        <v>17</v>
      </c>
      <c r="C31" s="178">
        <v>230</v>
      </c>
      <c r="D31" s="179">
        <v>2307</v>
      </c>
      <c r="E31" s="179">
        <v>228207</v>
      </c>
      <c r="F31" s="179">
        <v>228213</v>
      </c>
      <c r="G31" s="179">
        <v>1</v>
      </c>
      <c r="H31" s="164">
        <v>653</v>
      </c>
      <c r="I31" s="164">
        <v>796</v>
      </c>
      <c r="J31" s="164">
        <v>900</v>
      </c>
      <c r="K31" s="164">
        <v>748</v>
      </c>
      <c r="L31" s="164">
        <v>796</v>
      </c>
      <c r="M31" s="165">
        <v>916</v>
      </c>
      <c r="N31" s="156"/>
      <c r="O31" s="163" t="s">
        <v>26</v>
      </c>
      <c r="P31" s="178">
        <v>138</v>
      </c>
      <c r="Q31" s="179">
        <v>13789</v>
      </c>
      <c r="R31" s="179">
        <v>232132</v>
      </c>
      <c r="S31" s="179">
        <v>232133</v>
      </c>
      <c r="T31" s="179">
        <v>1</v>
      </c>
      <c r="U31" s="7">
        <v>273</v>
      </c>
      <c r="V31" s="7">
        <v>348</v>
      </c>
      <c r="W31" s="7">
        <v>375</v>
      </c>
      <c r="X31" s="7">
        <v>315</v>
      </c>
      <c r="Y31" s="7">
        <v>389</v>
      </c>
      <c r="Z31" s="185">
        <v>424</v>
      </c>
      <c r="AA31" s="156"/>
      <c r="AB31" s="163" t="s">
        <v>44</v>
      </c>
      <c r="AC31" s="179">
        <v>138</v>
      </c>
      <c r="AD31" s="179">
        <v>13822</v>
      </c>
      <c r="AE31" s="179">
        <v>224084</v>
      </c>
      <c r="AF31" s="179">
        <v>224086</v>
      </c>
      <c r="AG31" s="179">
        <v>1</v>
      </c>
      <c r="AH31" s="7">
        <v>188</v>
      </c>
      <c r="AI31" s="7">
        <v>271</v>
      </c>
      <c r="AJ31" s="7">
        <v>300</v>
      </c>
      <c r="AK31" s="7">
        <v>196</v>
      </c>
      <c r="AL31" s="7">
        <v>286</v>
      </c>
      <c r="AM31" s="185">
        <v>300</v>
      </c>
      <c r="AN31" s="156"/>
      <c r="AO31" s="218"/>
      <c r="AP31" s="163" t="s">
        <v>44</v>
      </c>
      <c r="AQ31" s="179" t="s">
        <v>461</v>
      </c>
      <c r="AR31" s="179">
        <v>223979</v>
      </c>
      <c r="AS31" s="179">
        <v>223981</v>
      </c>
      <c r="AT31" s="179">
        <v>1</v>
      </c>
      <c r="AU31" s="164">
        <v>279</v>
      </c>
      <c r="AV31" s="164">
        <v>336</v>
      </c>
      <c r="AW31" s="164">
        <v>386</v>
      </c>
      <c r="AX31" s="164">
        <v>321</v>
      </c>
      <c r="AY31" s="164">
        <v>336</v>
      </c>
      <c r="AZ31" s="165">
        <v>386</v>
      </c>
    </row>
    <row r="32" spans="1:52" ht="14.5" customHeight="1" x14ac:dyDescent="0.35">
      <c r="A32" s="162"/>
      <c r="B32" s="163" t="s">
        <v>17</v>
      </c>
      <c r="C32" s="178">
        <v>230</v>
      </c>
      <c r="D32" s="179">
        <v>2308</v>
      </c>
      <c r="E32" s="170">
        <v>228600</v>
      </c>
      <c r="F32" s="170">
        <v>219100</v>
      </c>
      <c r="G32" s="179">
        <v>1</v>
      </c>
      <c r="H32" s="164">
        <v>653</v>
      </c>
      <c r="I32" s="164">
        <v>808</v>
      </c>
      <c r="J32" s="164">
        <v>900</v>
      </c>
      <c r="K32" s="164">
        <v>752</v>
      </c>
      <c r="L32" s="164">
        <v>910</v>
      </c>
      <c r="M32" s="165">
        <v>1016</v>
      </c>
      <c r="N32" s="156"/>
      <c r="O32" s="163" t="s">
        <v>26</v>
      </c>
      <c r="P32" s="178">
        <v>138</v>
      </c>
      <c r="Q32" s="179">
        <v>13801</v>
      </c>
      <c r="R32" s="179">
        <v>231124</v>
      </c>
      <c r="S32" s="179">
        <v>232104</v>
      </c>
      <c r="T32" s="179">
        <v>1</v>
      </c>
      <c r="U32" s="7">
        <v>280</v>
      </c>
      <c r="V32" s="7">
        <v>348</v>
      </c>
      <c r="W32" s="7">
        <v>400</v>
      </c>
      <c r="X32" s="7">
        <v>318</v>
      </c>
      <c r="Y32" s="7">
        <v>389</v>
      </c>
      <c r="Z32" s="185">
        <v>447</v>
      </c>
      <c r="AA32" s="156"/>
      <c r="AB32" s="163" t="s">
        <v>44</v>
      </c>
      <c r="AC32" s="179">
        <v>138</v>
      </c>
      <c r="AD32" s="179">
        <v>13825</v>
      </c>
      <c r="AE32" s="179">
        <v>224059</v>
      </c>
      <c r="AF32" s="179">
        <v>224084</v>
      </c>
      <c r="AG32" s="179">
        <v>1</v>
      </c>
      <c r="AH32" s="7">
        <v>170</v>
      </c>
      <c r="AI32" s="7">
        <v>262</v>
      </c>
      <c r="AJ32" s="7">
        <v>277</v>
      </c>
      <c r="AK32" s="7">
        <v>178</v>
      </c>
      <c r="AL32" s="7">
        <v>268</v>
      </c>
      <c r="AM32" s="185">
        <v>285</v>
      </c>
      <c r="AN32" s="156"/>
      <c r="AO32" s="218"/>
      <c r="AP32" s="163" t="s">
        <v>44</v>
      </c>
      <c r="AQ32" s="179" t="s">
        <v>463</v>
      </c>
      <c r="AR32" s="179">
        <v>223980</v>
      </c>
      <c r="AS32" s="179">
        <v>223981</v>
      </c>
      <c r="AT32" s="179">
        <v>1</v>
      </c>
      <c r="AU32" s="164">
        <v>279</v>
      </c>
      <c r="AV32" s="164">
        <v>336</v>
      </c>
      <c r="AW32" s="164">
        <v>386</v>
      </c>
      <c r="AX32" s="164">
        <v>321</v>
      </c>
      <c r="AY32" s="164">
        <v>336</v>
      </c>
      <c r="AZ32" s="165">
        <v>386</v>
      </c>
    </row>
    <row r="33" spans="1:52" ht="14.5" customHeight="1" x14ac:dyDescent="0.35">
      <c r="A33" s="162"/>
      <c r="B33" s="163" t="s">
        <v>17</v>
      </c>
      <c r="C33" s="178">
        <v>230</v>
      </c>
      <c r="D33" s="179">
        <v>2309</v>
      </c>
      <c r="E33" s="179">
        <v>228310</v>
      </c>
      <c r="F33" s="179">
        <v>228002</v>
      </c>
      <c r="G33" s="179">
        <v>1</v>
      </c>
      <c r="H33" s="164">
        <v>643</v>
      </c>
      <c r="I33" s="164">
        <v>796</v>
      </c>
      <c r="J33" s="164">
        <v>844</v>
      </c>
      <c r="K33" s="164">
        <v>691</v>
      </c>
      <c r="L33" s="164">
        <v>796</v>
      </c>
      <c r="M33" s="165">
        <v>887</v>
      </c>
      <c r="N33" s="156"/>
      <c r="O33" s="163" t="s">
        <v>26</v>
      </c>
      <c r="P33" s="178">
        <v>138</v>
      </c>
      <c r="Q33" s="179">
        <v>13802</v>
      </c>
      <c r="R33" s="179">
        <v>231127</v>
      </c>
      <c r="S33" s="179">
        <v>231128</v>
      </c>
      <c r="T33" s="179">
        <v>1</v>
      </c>
      <c r="U33" s="7">
        <v>273</v>
      </c>
      <c r="V33" s="7">
        <v>347</v>
      </c>
      <c r="W33" s="7">
        <v>373</v>
      </c>
      <c r="X33" s="7">
        <v>315</v>
      </c>
      <c r="Y33" s="7">
        <v>389</v>
      </c>
      <c r="Z33" s="185">
        <v>423</v>
      </c>
      <c r="AA33" s="156"/>
      <c r="AB33" s="163" t="s">
        <v>44</v>
      </c>
      <c r="AC33" s="179">
        <v>138</v>
      </c>
      <c r="AD33" s="179">
        <v>13826</v>
      </c>
      <c r="AE33" s="179">
        <v>224059</v>
      </c>
      <c r="AF33" s="179">
        <v>224086</v>
      </c>
      <c r="AG33" s="179">
        <v>1</v>
      </c>
      <c r="AH33" s="7">
        <v>170</v>
      </c>
      <c r="AI33" s="7">
        <v>262</v>
      </c>
      <c r="AJ33" s="7">
        <v>277</v>
      </c>
      <c r="AK33" s="7">
        <v>178</v>
      </c>
      <c r="AL33" s="7">
        <v>268</v>
      </c>
      <c r="AM33" s="185">
        <v>285</v>
      </c>
      <c r="AN33" s="156"/>
      <c r="AO33" s="218"/>
      <c r="AP33" s="163" t="s">
        <v>44</v>
      </c>
      <c r="AQ33" s="179" t="s">
        <v>431</v>
      </c>
      <c r="AR33" s="179">
        <v>200003</v>
      </c>
      <c r="AS33" s="179">
        <v>223960</v>
      </c>
      <c r="AT33" s="179">
        <v>1</v>
      </c>
      <c r="AU33" s="164">
        <v>1261</v>
      </c>
      <c r="AV33" s="164">
        <v>1428</v>
      </c>
      <c r="AW33" s="164">
        <v>1692</v>
      </c>
      <c r="AX33" s="164">
        <v>1412</v>
      </c>
      <c r="AY33" s="164">
        <v>1498</v>
      </c>
      <c r="AZ33" s="165">
        <v>1723</v>
      </c>
    </row>
    <row r="34" spans="1:52" ht="14.5" customHeight="1" x14ac:dyDescent="0.35">
      <c r="A34" s="162"/>
      <c r="B34" s="163" t="s">
        <v>17</v>
      </c>
      <c r="C34" s="178">
        <v>230</v>
      </c>
      <c r="D34" s="179">
        <v>2310</v>
      </c>
      <c r="E34" s="179">
        <v>227900</v>
      </c>
      <c r="F34" s="179">
        <v>219100</v>
      </c>
      <c r="G34" s="179">
        <v>1</v>
      </c>
      <c r="H34" s="164">
        <v>653</v>
      </c>
      <c r="I34" s="164">
        <v>692</v>
      </c>
      <c r="J34" s="164">
        <v>726</v>
      </c>
      <c r="K34" s="164">
        <v>692</v>
      </c>
      <c r="L34" s="164">
        <v>692</v>
      </c>
      <c r="M34" s="165">
        <v>726</v>
      </c>
      <c r="N34" s="157"/>
      <c r="O34" s="163" t="s">
        <v>26</v>
      </c>
      <c r="P34" s="178">
        <v>138</v>
      </c>
      <c r="Q34" s="179">
        <v>13804</v>
      </c>
      <c r="R34" s="179">
        <v>231107</v>
      </c>
      <c r="S34" s="179">
        <v>231109</v>
      </c>
      <c r="T34" s="179">
        <v>1</v>
      </c>
      <c r="U34" s="7">
        <v>273</v>
      </c>
      <c r="V34" s="7">
        <v>348</v>
      </c>
      <c r="W34" s="7">
        <v>375</v>
      </c>
      <c r="X34" s="7">
        <v>315</v>
      </c>
      <c r="Y34" s="7">
        <v>392</v>
      </c>
      <c r="Z34" s="185">
        <v>424</v>
      </c>
      <c r="AA34" s="157"/>
      <c r="AB34" s="163" t="s">
        <v>44</v>
      </c>
      <c r="AC34" s="179">
        <v>138</v>
      </c>
      <c r="AD34" s="179">
        <v>13831</v>
      </c>
      <c r="AE34" s="179">
        <v>224089</v>
      </c>
      <c r="AF34" s="179">
        <v>224092</v>
      </c>
      <c r="AG34" s="179">
        <v>1</v>
      </c>
      <c r="AH34" s="7">
        <v>188</v>
      </c>
      <c r="AI34" s="7">
        <v>279</v>
      </c>
      <c r="AJ34" s="7">
        <v>240</v>
      </c>
      <c r="AK34" s="7">
        <v>196</v>
      </c>
      <c r="AL34" s="7">
        <v>233</v>
      </c>
      <c r="AM34" s="185">
        <v>240</v>
      </c>
      <c r="AN34" s="157"/>
      <c r="AO34" s="218"/>
      <c r="AP34" s="163" t="s">
        <v>44</v>
      </c>
      <c r="AQ34" s="179" t="s">
        <v>433</v>
      </c>
      <c r="AR34" s="179">
        <v>200003</v>
      </c>
      <c r="AS34" s="179">
        <v>224058</v>
      </c>
      <c r="AT34" s="179">
        <v>1</v>
      </c>
      <c r="AU34" s="164">
        <v>1261</v>
      </c>
      <c r="AV34" s="164">
        <v>1428</v>
      </c>
      <c r="AW34" s="164">
        <v>1692</v>
      </c>
      <c r="AX34" s="164">
        <v>1412</v>
      </c>
      <c r="AY34" s="164">
        <v>1498</v>
      </c>
      <c r="AZ34" s="165">
        <v>1723</v>
      </c>
    </row>
    <row r="35" spans="1:52" ht="14.5" customHeight="1" x14ac:dyDescent="0.35">
      <c r="A35" s="162"/>
      <c r="B35" s="163" t="s">
        <v>17</v>
      </c>
      <c r="C35" s="178">
        <v>230</v>
      </c>
      <c r="D35" s="179">
        <v>2311</v>
      </c>
      <c r="E35" s="179">
        <v>228313</v>
      </c>
      <c r="F35" s="179">
        <v>228312</v>
      </c>
      <c r="G35" s="179">
        <v>1</v>
      </c>
      <c r="H35" s="164">
        <v>653</v>
      </c>
      <c r="I35" s="164">
        <v>796</v>
      </c>
      <c r="J35" s="164">
        <v>900</v>
      </c>
      <c r="K35" s="164">
        <v>752</v>
      </c>
      <c r="L35" s="164">
        <v>796</v>
      </c>
      <c r="M35" s="165">
        <v>916</v>
      </c>
      <c r="N35" s="157"/>
      <c r="O35" s="163" t="s">
        <v>26</v>
      </c>
      <c r="P35" s="178">
        <v>138</v>
      </c>
      <c r="Q35" s="179">
        <v>13805</v>
      </c>
      <c r="R35" s="179">
        <v>231109</v>
      </c>
      <c r="S35" s="179">
        <v>231112</v>
      </c>
      <c r="T35" s="179">
        <v>1</v>
      </c>
      <c r="U35" s="7">
        <v>272</v>
      </c>
      <c r="V35" s="7">
        <v>347</v>
      </c>
      <c r="W35" s="7">
        <v>373</v>
      </c>
      <c r="X35" s="7">
        <v>314</v>
      </c>
      <c r="Y35" s="7">
        <v>389</v>
      </c>
      <c r="Z35" s="185">
        <v>422</v>
      </c>
      <c r="AA35" s="157"/>
      <c r="AB35" s="163" t="s">
        <v>44</v>
      </c>
      <c r="AC35" s="179">
        <v>138</v>
      </c>
      <c r="AD35" s="179">
        <v>13832</v>
      </c>
      <c r="AE35" s="179">
        <v>224088</v>
      </c>
      <c r="AF35" s="179">
        <v>224090</v>
      </c>
      <c r="AG35" s="179">
        <v>1</v>
      </c>
      <c r="AH35" s="7">
        <v>188</v>
      </c>
      <c r="AI35" s="7">
        <v>279</v>
      </c>
      <c r="AJ35" s="7">
        <v>288</v>
      </c>
      <c r="AK35" s="7">
        <v>196</v>
      </c>
      <c r="AL35" s="7">
        <v>279</v>
      </c>
      <c r="AM35" s="185">
        <v>288</v>
      </c>
      <c r="AN35" s="157"/>
      <c r="AO35" s="218"/>
      <c r="AP35" s="163" t="s">
        <v>44</v>
      </c>
      <c r="AQ35" s="179" t="s">
        <v>435</v>
      </c>
      <c r="AR35" s="179">
        <v>200019</v>
      </c>
      <c r="AS35" s="179">
        <v>223994</v>
      </c>
      <c r="AT35" s="179">
        <v>1</v>
      </c>
      <c r="AU35" s="164">
        <v>1170</v>
      </c>
      <c r="AV35" s="164">
        <v>1195</v>
      </c>
      <c r="AW35" s="164">
        <v>1254</v>
      </c>
      <c r="AX35" s="164">
        <v>1195</v>
      </c>
      <c r="AY35" s="164">
        <v>1195</v>
      </c>
      <c r="AZ35" s="165">
        <v>1254</v>
      </c>
    </row>
    <row r="36" spans="1:52" ht="14.5" customHeight="1" x14ac:dyDescent="0.35">
      <c r="A36" s="162"/>
      <c r="B36" s="163" t="s">
        <v>17</v>
      </c>
      <c r="C36" s="178">
        <v>230</v>
      </c>
      <c r="D36" s="179">
        <v>2312</v>
      </c>
      <c r="E36" s="179">
        <v>228311</v>
      </c>
      <c r="F36" s="179">
        <v>228312</v>
      </c>
      <c r="G36" s="179">
        <v>1</v>
      </c>
      <c r="H36" s="164">
        <v>653</v>
      </c>
      <c r="I36" s="164">
        <v>796</v>
      </c>
      <c r="J36" s="164">
        <v>900</v>
      </c>
      <c r="K36" s="164">
        <v>752</v>
      </c>
      <c r="L36" s="164">
        <v>796</v>
      </c>
      <c r="M36" s="165">
        <v>916</v>
      </c>
      <c r="N36" s="157"/>
      <c r="O36" s="163" t="s">
        <v>26</v>
      </c>
      <c r="P36" s="178">
        <v>138</v>
      </c>
      <c r="Q36" s="179">
        <v>13806</v>
      </c>
      <c r="R36" s="179">
        <v>231116</v>
      </c>
      <c r="S36" s="179">
        <v>231123</v>
      </c>
      <c r="T36" s="179">
        <v>1</v>
      </c>
      <c r="U36" s="7">
        <v>220</v>
      </c>
      <c r="V36" s="7">
        <v>294</v>
      </c>
      <c r="W36" s="7">
        <v>319</v>
      </c>
      <c r="X36" s="7">
        <v>271</v>
      </c>
      <c r="Y36" s="7">
        <v>348</v>
      </c>
      <c r="Z36" s="185">
        <v>379</v>
      </c>
      <c r="AA36" s="157"/>
      <c r="AB36" s="163" t="s">
        <v>44</v>
      </c>
      <c r="AC36" s="179">
        <v>138</v>
      </c>
      <c r="AD36" s="179">
        <v>13833</v>
      </c>
      <c r="AE36" s="179">
        <v>224090</v>
      </c>
      <c r="AF36" s="179">
        <v>224092</v>
      </c>
      <c r="AG36" s="179">
        <v>1</v>
      </c>
      <c r="AH36" s="7">
        <v>188</v>
      </c>
      <c r="AI36" s="7">
        <v>279</v>
      </c>
      <c r="AJ36" s="7">
        <v>288</v>
      </c>
      <c r="AK36" s="7">
        <v>196</v>
      </c>
      <c r="AL36" s="7">
        <v>279</v>
      </c>
      <c r="AM36" s="185">
        <v>288</v>
      </c>
      <c r="AN36" s="157"/>
      <c r="AO36" s="218"/>
      <c r="AP36" s="163" t="s">
        <v>44</v>
      </c>
      <c r="AQ36" s="179" t="s">
        <v>437</v>
      </c>
      <c r="AR36" s="179">
        <v>200019</v>
      </c>
      <c r="AS36" s="179">
        <v>223994</v>
      </c>
      <c r="AT36" s="179">
        <v>3</v>
      </c>
      <c r="AU36" s="164">
        <v>1261</v>
      </c>
      <c r="AV36" s="164">
        <v>1428</v>
      </c>
      <c r="AW36" s="164">
        <v>1600</v>
      </c>
      <c r="AX36" s="164">
        <v>1412</v>
      </c>
      <c r="AY36" s="164">
        <v>1498</v>
      </c>
      <c r="AZ36" s="165">
        <v>1600</v>
      </c>
    </row>
    <row r="37" spans="1:52" ht="14.5" customHeight="1" x14ac:dyDescent="0.35">
      <c r="A37" s="162"/>
      <c r="B37" s="163" t="s">
        <v>17</v>
      </c>
      <c r="C37" s="178">
        <v>230</v>
      </c>
      <c r="D37" s="179">
        <v>2313</v>
      </c>
      <c r="E37" s="179">
        <v>228311</v>
      </c>
      <c r="F37" s="179">
        <v>228310</v>
      </c>
      <c r="G37" s="179">
        <v>1</v>
      </c>
      <c r="H37" s="164">
        <v>653</v>
      </c>
      <c r="I37" s="164">
        <v>796</v>
      </c>
      <c r="J37" s="164">
        <v>900</v>
      </c>
      <c r="K37" s="164">
        <v>748</v>
      </c>
      <c r="L37" s="164">
        <v>796</v>
      </c>
      <c r="M37" s="165">
        <v>916</v>
      </c>
      <c r="N37" s="157"/>
      <c r="O37" s="163" t="s">
        <v>26</v>
      </c>
      <c r="P37" s="178">
        <v>138</v>
      </c>
      <c r="Q37" s="179">
        <v>13807</v>
      </c>
      <c r="R37" s="179">
        <v>231117</v>
      </c>
      <c r="S37" s="179">
        <v>231116</v>
      </c>
      <c r="T37" s="179">
        <v>1</v>
      </c>
      <c r="U37" s="7">
        <v>157</v>
      </c>
      <c r="V37" s="7">
        <v>218</v>
      </c>
      <c r="W37" s="7">
        <v>232</v>
      </c>
      <c r="X37" s="7">
        <v>199</v>
      </c>
      <c r="Y37" s="7">
        <v>264</v>
      </c>
      <c r="Z37" s="185">
        <v>281</v>
      </c>
      <c r="AA37" s="157"/>
      <c r="AB37" s="163" t="s">
        <v>44</v>
      </c>
      <c r="AC37" s="179">
        <v>138</v>
      </c>
      <c r="AD37" s="179">
        <v>13841</v>
      </c>
      <c r="AE37" s="179">
        <v>224014</v>
      </c>
      <c r="AF37" s="179">
        <v>224092</v>
      </c>
      <c r="AG37" s="179">
        <v>1</v>
      </c>
      <c r="AH37" s="7">
        <v>188</v>
      </c>
      <c r="AI37" s="7">
        <v>271</v>
      </c>
      <c r="AJ37" s="7">
        <v>288</v>
      </c>
      <c r="AK37" s="7">
        <v>196</v>
      </c>
      <c r="AL37" s="7">
        <v>279</v>
      </c>
      <c r="AM37" s="185">
        <v>288</v>
      </c>
      <c r="AN37" s="157"/>
      <c r="AO37" s="218"/>
      <c r="AP37" s="163" t="s">
        <v>44</v>
      </c>
      <c r="AQ37" s="179" t="s">
        <v>438</v>
      </c>
      <c r="AR37" s="179">
        <v>200019</v>
      </c>
      <c r="AS37" s="179">
        <v>223994</v>
      </c>
      <c r="AT37" s="179">
        <v>2</v>
      </c>
      <c r="AU37" s="164">
        <v>1261</v>
      </c>
      <c r="AV37" s="164">
        <v>1428</v>
      </c>
      <c r="AW37" s="164">
        <v>1600</v>
      </c>
      <c r="AX37" s="164">
        <v>1412</v>
      </c>
      <c r="AY37" s="164">
        <v>1498</v>
      </c>
      <c r="AZ37" s="165">
        <v>1600</v>
      </c>
    </row>
    <row r="38" spans="1:52" ht="14.5" customHeight="1" x14ac:dyDescent="0.35">
      <c r="A38" s="162"/>
      <c r="B38" s="163" t="s">
        <v>17</v>
      </c>
      <c r="C38" s="178">
        <v>230</v>
      </c>
      <c r="D38" s="179">
        <v>2314</v>
      </c>
      <c r="E38" s="179">
        <v>228002</v>
      </c>
      <c r="F38" s="179">
        <v>228207</v>
      </c>
      <c r="G38" s="179">
        <v>1</v>
      </c>
      <c r="H38" s="164">
        <v>653</v>
      </c>
      <c r="I38" s="164">
        <v>796</v>
      </c>
      <c r="J38" s="164">
        <v>900</v>
      </c>
      <c r="K38" s="164">
        <v>748</v>
      </c>
      <c r="L38" s="164">
        <v>796</v>
      </c>
      <c r="M38" s="165">
        <v>916</v>
      </c>
      <c r="N38" s="157"/>
      <c r="O38" s="163" t="s">
        <v>26</v>
      </c>
      <c r="P38" s="178">
        <v>138</v>
      </c>
      <c r="Q38" s="179">
        <v>13810</v>
      </c>
      <c r="R38" s="179">
        <v>231130</v>
      </c>
      <c r="S38" s="179">
        <v>231124</v>
      </c>
      <c r="T38" s="179">
        <v>1</v>
      </c>
      <c r="U38" s="7">
        <v>280</v>
      </c>
      <c r="V38" s="7">
        <v>348</v>
      </c>
      <c r="W38" s="7">
        <v>400</v>
      </c>
      <c r="X38" s="7">
        <v>318</v>
      </c>
      <c r="Y38" s="7">
        <v>389</v>
      </c>
      <c r="Z38" s="185">
        <v>447</v>
      </c>
      <c r="AA38" s="157"/>
      <c r="AB38" s="163" t="s">
        <v>44</v>
      </c>
      <c r="AC38" s="179">
        <v>138</v>
      </c>
      <c r="AD38" s="179">
        <v>13842</v>
      </c>
      <c r="AE38" s="179">
        <v>224014</v>
      </c>
      <c r="AF38" s="179">
        <v>224090</v>
      </c>
      <c r="AG38" s="179">
        <v>1</v>
      </c>
      <c r="AH38" s="7">
        <v>188</v>
      </c>
      <c r="AI38" s="7">
        <v>271</v>
      </c>
      <c r="AJ38" s="7">
        <v>288</v>
      </c>
      <c r="AK38" s="7">
        <v>196</v>
      </c>
      <c r="AL38" s="7">
        <v>279</v>
      </c>
      <c r="AM38" s="185">
        <v>288</v>
      </c>
      <c r="AN38" s="157"/>
      <c r="AO38" s="218"/>
      <c r="AP38" s="163" t="s">
        <v>44</v>
      </c>
      <c r="AQ38" s="179" t="s">
        <v>76</v>
      </c>
      <c r="AR38" s="179">
        <v>224014</v>
      </c>
      <c r="AS38" s="179">
        <v>224019</v>
      </c>
      <c r="AT38" s="179">
        <v>1</v>
      </c>
      <c r="AU38" s="164">
        <v>335</v>
      </c>
      <c r="AV38" s="164">
        <v>396</v>
      </c>
      <c r="AW38" s="164">
        <v>455</v>
      </c>
      <c r="AX38" s="164">
        <v>386</v>
      </c>
      <c r="AY38" s="164">
        <v>420</v>
      </c>
      <c r="AZ38" s="165">
        <v>483</v>
      </c>
    </row>
    <row r="39" spans="1:52" ht="14.5" customHeight="1" x14ac:dyDescent="0.35">
      <c r="A39" s="162"/>
      <c r="B39" s="163" t="s">
        <v>17</v>
      </c>
      <c r="C39" s="178">
        <v>230</v>
      </c>
      <c r="D39" s="179">
        <v>2315</v>
      </c>
      <c r="E39" s="179">
        <v>228401</v>
      </c>
      <c r="F39" s="179">
        <v>228313</v>
      </c>
      <c r="G39" s="179">
        <v>1</v>
      </c>
      <c r="H39" s="164">
        <v>653</v>
      </c>
      <c r="I39" s="164">
        <v>796</v>
      </c>
      <c r="J39" s="164">
        <v>900</v>
      </c>
      <c r="K39" s="164">
        <v>752</v>
      </c>
      <c r="L39" s="164">
        <v>796</v>
      </c>
      <c r="M39" s="165">
        <v>916</v>
      </c>
      <c r="N39" s="157"/>
      <c r="O39" s="163" t="s">
        <v>26</v>
      </c>
      <c r="P39" s="178">
        <v>138</v>
      </c>
      <c r="Q39" s="179">
        <v>13813</v>
      </c>
      <c r="R39" s="179">
        <v>231117</v>
      </c>
      <c r="S39" s="179">
        <v>231113</v>
      </c>
      <c r="T39" s="179">
        <v>1</v>
      </c>
      <c r="U39" s="7">
        <v>272</v>
      </c>
      <c r="V39" s="7">
        <v>347</v>
      </c>
      <c r="W39" s="7">
        <v>373</v>
      </c>
      <c r="X39" s="7">
        <v>314</v>
      </c>
      <c r="Y39" s="7">
        <v>389</v>
      </c>
      <c r="Z39" s="185">
        <v>422</v>
      </c>
      <c r="AA39" s="157"/>
      <c r="AB39" s="163" t="s">
        <v>44</v>
      </c>
      <c r="AC39" s="179">
        <v>138</v>
      </c>
      <c r="AD39" s="179">
        <v>13843</v>
      </c>
      <c r="AE39" s="179">
        <v>224014</v>
      </c>
      <c r="AF39" s="179">
        <v>224092</v>
      </c>
      <c r="AG39" s="179">
        <v>2</v>
      </c>
      <c r="AH39" s="7">
        <v>188</v>
      </c>
      <c r="AI39" s="7">
        <v>271</v>
      </c>
      <c r="AJ39" s="7">
        <v>294</v>
      </c>
      <c r="AK39" s="7">
        <v>196</v>
      </c>
      <c r="AL39" s="7">
        <v>286</v>
      </c>
      <c r="AM39" s="185">
        <v>300</v>
      </c>
      <c r="AN39" s="157"/>
      <c r="AO39" s="218"/>
      <c r="AP39" s="163" t="s">
        <v>44</v>
      </c>
      <c r="AQ39" s="179" t="s">
        <v>452</v>
      </c>
      <c r="AR39" s="179">
        <v>224013</v>
      </c>
      <c r="AS39" s="179">
        <v>224014</v>
      </c>
      <c r="AT39" s="179">
        <v>1</v>
      </c>
      <c r="AU39" s="164">
        <v>335</v>
      </c>
      <c r="AV39" s="164">
        <v>375</v>
      </c>
      <c r="AW39" s="164">
        <v>431</v>
      </c>
      <c r="AX39" s="164">
        <v>375</v>
      </c>
      <c r="AY39" s="164">
        <v>375</v>
      </c>
      <c r="AZ39" s="165">
        <v>431</v>
      </c>
    </row>
    <row r="40" spans="1:52" ht="14.5" customHeight="1" x14ac:dyDescent="0.35">
      <c r="A40" s="162"/>
      <c r="B40" s="163" t="s">
        <v>17</v>
      </c>
      <c r="C40" s="178">
        <v>230</v>
      </c>
      <c r="D40" s="179">
        <v>2316</v>
      </c>
      <c r="E40" s="179">
        <v>228401</v>
      </c>
      <c r="F40" s="179">
        <v>228402</v>
      </c>
      <c r="G40" s="179">
        <v>1</v>
      </c>
      <c r="H40" s="164">
        <v>331</v>
      </c>
      <c r="I40" s="164">
        <v>446</v>
      </c>
      <c r="J40" s="164">
        <v>480</v>
      </c>
      <c r="K40" s="164">
        <v>408</v>
      </c>
      <c r="L40" s="164">
        <v>528</v>
      </c>
      <c r="M40" s="165">
        <v>571</v>
      </c>
      <c r="N40" s="157"/>
      <c r="O40" s="163" t="s">
        <v>26</v>
      </c>
      <c r="P40" s="178">
        <v>138</v>
      </c>
      <c r="Q40" s="179">
        <v>13815</v>
      </c>
      <c r="R40" s="179">
        <v>231117</v>
      </c>
      <c r="S40" s="179">
        <v>231118</v>
      </c>
      <c r="T40" s="179">
        <v>1</v>
      </c>
      <c r="U40" s="7">
        <v>273</v>
      </c>
      <c r="V40" s="7">
        <v>347</v>
      </c>
      <c r="W40" s="7">
        <v>374</v>
      </c>
      <c r="X40" s="7">
        <v>315</v>
      </c>
      <c r="Y40" s="7">
        <v>357</v>
      </c>
      <c r="Z40" s="185">
        <v>374</v>
      </c>
      <c r="AA40" s="157"/>
      <c r="AB40" s="163" t="s">
        <v>44</v>
      </c>
      <c r="AC40" s="179">
        <v>138</v>
      </c>
      <c r="AD40" s="179">
        <v>13862</v>
      </c>
      <c r="AE40" s="179">
        <v>224014</v>
      </c>
      <c r="AF40" s="179">
        <v>224090</v>
      </c>
      <c r="AG40" s="179">
        <v>2</v>
      </c>
      <c r="AH40" s="7">
        <v>188</v>
      </c>
      <c r="AI40" s="7">
        <v>285</v>
      </c>
      <c r="AJ40" s="7">
        <v>294</v>
      </c>
      <c r="AK40" s="7">
        <v>196</v>
      </c>
      <c r="AL40" s="7">
        <v>286</v>
      </c>
      <c r="AM40" s="185">
        <v>300</v>
      </c>
      <c r="AN40" s="157"/>
      <c r="AO40" s="218"/>
      <c r="AP40" s="163" t="s">
        <v>44</v>
      </c>
      <c r="AQ40" s="179" t="s">
        <v>79</v>
      </c>
      <c r="AR40" s="179">
        <v>200018</v>
      </c>
      <c r="AS40" s="179">
        <v>224118</v>
      </c>
      <c r="AT40" s="179">
        <v>1</v>
      </c>
      <c r="AU40" s="164">
        <v>1261</v>
      </c>
      <c r="AV40" s="164">
        <v>1394</v>
      </c>
      <c r="AW40" s="164">
        <v>1463</v>
      </c>
      <c r="AX40" s="164">
        <v>1394</v>
      </c>
      <c r="AY40" s="164">
        <v>1394</v>
      </c>
      <c r="AZ40" s="165">
        <v>1463</v>
      </c>
    </row>
    <row r="41" spans="1:52" ht="14.5" customHeight="1" thickBot="1" x14ac:dyDescent="0.4">
      <c r="A41" s="162"/>
      <c r="B41" s="163" t="s">
        <v>17</v>
      </c>
      <c r="C41" s="178">
        <v>230</v>
      </c>
      <c r="D41" s="179">
        <v>2317</v>
      </c>
      <c r="E41" s="179">
        <v>227900</v>
      </c>
      <c r="F41" s="179">
        <v>227955</v>
      </c>
      <c r="G41" s="179">
        <v>1</v>
      </c>
      <c r="H41" s="164">
        <v>653</v>
      </c>
      <c r="I41" s="164">
        <v>799</v>
      </c>
      <c r="J41" s="164">
        <v>900</v>
      </c>
      <c r="K41" s="164">
        <v>748</v>
      </c>
      <c r="L41" s="164">
        <v>891</v>
      </c>
      <c r="M41" s="165">
        <v>1016</v>
      </c>
      <c r="N41" s="157"/>
      <c r="O41" s="163" t="s">
        <v>26</v>
      </c>
      <c r="P41" s="178">
        <v>138</v>
      </c>
      <c r="Q41" s="179">
        <v>13816</v>
      </c>
      <c r="R41" s="179">
        <v>231117</v>
      </c>
      <c r="S41" s="179">
        <v>231120</v>
      </c>
      <c r="T41" s="179">
        <v>1</v>
      </c>
      <c r="U41" s="7">
        <v>273</v>
      </c>
      <c r="V41" s="7">
        <v>348</v>
      </c>
      <c r="W41" s="7">
        <v>375</v>
      </c>
      <c r="X41" s="7">
        <v>315</v>
      </c>
      <c r="Y41" s="7">
        <v>389</v>
      </c>
      <c r="Z41" s="185">
        <v>424</v>
      </c>
      <c r="AA41" s="157"/>
      <c r="AB41" s="163" t="s">
        <v>44</v>
      </c>
      <c r="AC41" s="179">
        <v>138</v>
      </c>
      <c r="AD41" s="179">
        <v>13871</v>
      </c>
      <c r="AE41" s="179">
        <v>224014</v>
      </c>
      <c r="AF41" s="179">
        <v>224617</v>
      </c>
      <c r="AG41" s="179">
        <v>1</v>
      </c>
      <c r="AH41" s="7">
        <v>156</v>
      </c>
      <c r="AI41" s="7">
        <v>226</v>
      </c>
      <c r="AJ41" s="7">
        <v>233</v>
      </c>
      <c r="AK41" s="7">
        <v>166</v>
      </c>
      <c r="AL41" s="7">
        <v>231</v>
      </c>
      <c r="AM41" s="185">
        <v>238</v>
      </c>
      <c r="AN41" s="157"/>
      <c r="AO41" s="219"/>
      <c r="AP41" s="167" t="s">
        <v>44</v>
      </c>
      <c r="AQ41" s="181" t="s">
        <v>439</v>
      </c>
      <c r="AR41" s="181">
        <v>200018</v>
      </c>
      <c r="AS41" s="181">
        <v>223983</v>
      </c>
      <c r="AT41" s="181">
        <v>1</v>
      </c>
      <c r="AU41" s="168">
        <v>1195</v>
      </c>
      <c r="AV41" s="168">
        <v>1195</v>
      </c>
      <c r="AW41" s="168">
        <v>1254</v>
      </c>
      <c r="AX41" s="168">
        <v>1195</v>
      </c>
      <c r="AY41" s="168">
        <v>1195</v>
      </c>
      <c r="AZ41" s="169">
        <v>1254</v>
      </c>
    </row>
    <row r="42" spans="1:52" ht="14.5" customHeight="1" x14ac:dyDescent="0.35">
      <c r="A42" s="162"/>
      <c r="B42" s="163" t="s">
        <v>17</v>
      </c>
      <c r="C42" s="178">
        <v>230</v>
      </c>
      <c r="D42" s="179">
        <v>2318</v>
      </c>
      <c r="E42" s="179">
        <v>227955</v>
      </c>
      <c r="F42" s="179">
        <v>206302</v>
      </c>
      <c r="G42" s="179">
        <v>1</v>
      </c>
      <c r="H42" s="164">
        <v>653</v>
      </c>
      <c r="I42" s="164">
        <v>799</v>
      </c>
      <c r="J42" s="164">
        <v>900</v>
      </c>
      <c r="K42" s="164">
        <v>748</v>
      </c>
      <c r="L42" s="164">
        <v>891</v>
      </c>
      <c r="M42" s="165">
        <v>1016</v>
      </c>
      <c r="N42" s="157"/>
      <c r="O42" s="163" t="s">
        <v>26</v>
      </c>
      <c r="P42" s="178">
        <v>138</v>
      </c>
      <c r="Q42" s="179">
        <v>13820</v>
      </c>
      <c r="R42" s="179">
        <v>231115</v>
      </c>
      <c r="S42" s="179">
        <v>231123</v>
      </c>
      <c r="T42" s="179">
        <v>1</v>
      </c>
      <c r="U42" s="7">
        <v>272</v>
      </c>
      <c r="V42" s="7">
        <v>347</v>
      </c>
      <c r="W42" s="7">
        <v>373</v>
      </c>
      <c r="X42" s="7">
        <v>314</v>
      </c>
      <c r="Y42" s="7">
        <v>389</v>
      </c>
      <c r="Z42" s="185">
        <v>422</v>
      </c>
      <c r="AA42" s="157"/>
      <c r="AB42" s="163" t="s">
        <v>44</v>
      </c>
      <c r="AC42" s="179">
        <v>138</v>
      </c>
      <c r="AD42" s="84">
        <v>13872</v>
      </c>
      <c r="AE42" s="179">
        <v>224014</v>
      </c>
      <c r="AF42" s="179">
        <v>224617</v>
      </c>
      <c r="AG42" s="179">
        <v>2</v>
      </c>
      <c r="AH42" s="7">
        <v>278</v>
      </c>
      <c r="AI42" s="7">
        <v>376</v>
      </c>
      <c r="AJ42" s="7">
        <v>434</v>
      </c>
      <c r="AK42" s="7">
        <v>302</v>
      </c>
      <c r="AL42" s="7">
        <v>393</v>
      </c>
      <c r="AM42" s="185">
        <v>456</v>
      </c>
      <c r="AN42" s="157"/>
      <c r="AO42" s="170"/>
      <c r="AP42" s="170"/>
      <c r="AQ42" s="170"/>
      <c r="AR42" s="170"/>
      <c r="AS42" s="170"/>
      <c r="AT42" s="170"/>
      <c r="AU42" s="157"/>
      <c r="AV42" s="157"/>
      <c r="AW42" s="157"/>
      <c r="AX42" s="157"/>
      <c r="AY42" s="157"/>
      <c r="AZ42" s="157"/>
    </row>
    <row r="43" spans="1:52" ht="14.5" customHeight="1" x14ac:dyDescent="0.35">
      <c r="A43" s="162"/>
      <c r="B43" s="163" t="s">
        <v>17</v>
      </c>
      <c r="C43" s="178">
        <v>230</v>
      </c>
      <c r="D43" s="179">
        <v>2320</v>
      </c>
      <c r="E43" s="179">
        <v>228401</v>
      </c>
      <c r="F43" s="179">
        <v>219762</v>
      </c>
      <c r="G43" s="179">
        <v>1</v>
      </c>
      <c r="H43" s="164">
        <v>1199</v>
      </c>
      <c r="I43" s="164">
        <v>1504</v>
      </c>
      <c r="J43" s="164">
        <v>1730</v>
      </c>
      <c r="K43" s="164">
        <v>1421</v>
      </c>
      <c r="L43" s="164">
        <v>1694</v>
      </c>
      <c r="M43" s="165">
        <v>1948</v>
      </c>
      <c r="N43" s="157"/>
      <c r="O43" s="163" t="s">
        <v>26</v>
      </c>
      <c r="P43" s="178">
        <v>138</v>
      </c>
      <c r="Q43" s="179">
        <v>13821</v>
      </c>
      <c r="R43" s="179">
        <v>231115</v>
      </c>
      <c r="S43" s="179">
        <v>231114</v>
      </c>
      <c r="T43" s="179">
        <v>1</v>
      </c>
      <c r="U43" s="7">
        <v>220</v>
      </c>
      <c r="V43" s="7">
        <v>277</v>
      </c>
      <c r="W43" s="7">
        <v>287</v>
      </c>
      <c r="X43" s="7">
        <v>239</v>
      </c>
      <c r="Y43" s="7">
        <v>297</v>
      </c>
      <c r="Z43" s="185">
        <v>310</v>
      </c>
      <c r="AA43" s="157"/>
      <c r="AB43" s="163" t="s">
        <v>44</v>
      </c>
      <c r="AC43" s="179">
        <v>138</v>
      </c>
      <c r="AD43" s="84">
        <v>13873</v>
      </c>
      <c r="AE43" s="179">
        <v>224014</v>
      </c>
      <c r="AF43" s="179">
        <v>224617</v>
      </c>
      <c r="AG43" s="179">
        <v>3</v>
      </c>
      <c r="AH43" s="7">
        <v>278</v>
      </c>
      <c r="AI43" s="7">
        <v>376</v>
      </c>
      <c r="AJ43" s="7">
        <v>434</v>
      </c>
      <c r="AK43" s="7">
        <v>302</v>
      </c>
      <c r="AL43" s="7">
        <v>393</v>
      </c>
      <c r="AM43" s="185">
        <v>456</v>
      </c>
      <c r="AN43" s="157"/>
      <c r="AO43" s="170"/>
      <c r="AP43" s="170"/>
      <c r="AQ43" s="170"/>
      <c r="AR43" s="170"/>
      <c r="AS43" s="170"/>
      <c r="AT43" s="170"/>
      <c r="AU43" s="157"/>
      <c r="AV43" s="157"/>
      <c r="AW43" s="157"/>
      <c r="AX43" s="157"/>
      <c r="AY43" s="157"/>
      <c r="AZ43" s="157"/>
    </row>
    <row r="44" spans="1:52" ht="14.5" customHeight="1" x14ac:dyDescent="0.35">
      <c r="A44" s="162"/>
      <c r="B44" s="163" t="s">
        <v>17</v>
      </c>
      <c r="C44" s="178">
        <v>230</v>
      </c>
      <c r="D44" s="179">
        <v>2321</v>
      </c>
      <c r="E44" s="179">
        <v>228002</v>
      </c>
      <c r="F44" s="179">
        <v>227900</v>
      </c>
      <c r="G44" s="179">
        <v>1</v>
      </c>
      <c r="H44" s="164">
        <v>653</v>
      </c>
      <c r="I44" s="164">
        <v>799</v>
      </c>
      <c r="J44" s="164">
        <v>900</v>
      </c>
      <c r="K44" s="164">
        <v>748</v>
      </c>
      <c r="L44" s="164">
        <v>889</v>
      </c>
      <c r="M44" s="165">
        <v>933</v>
      </c>
      <c r="N44" s="157"/>
      <c r="O44" s="163" t="s">
        <v>26</v>
      </c>
      <c r="P44" s="178">
        <v>138</v>
      </c>
      <c r="Q44" s="179">
        <v>13827</v>
      </c>
      <c r="R44" s="179">
        <v>231104</v>
      </c>
      <c r="S44" s="179">
        <v>231105</v>
      </c>
      <c r="T44" s="179">
        <v>1</v>
      </c>
      <c r="U44" s="7">
        <v>243</v>
      </c>
      <c r="V44" s="7">
        <v>321</v>
      </c>
      <c r="W44" s="7">
        <v>370</v>
      </c>
      <c r="X44" s="7">
        <v>292</v>
      </c>
      <c r="Y44" s="7">
        <v>375</v>
      </c>
      <c r="Z44" s="185">
        <v>422</v>
      </c>
      <c r="AA44" s="157"/>
      <c r="AB44" s="163" t="s">
        <v>44</v>
      </c>
      <c r="AC44" s="179">
        <v>230</v>
      </c>
      <c r="AD44" s="179">
        <v>23001</v>
      </c>
      <c r="AE44" s="179">
        <v>224016</v>
      </c>
      <c r="AF44" s="179">
        <v>224021</v>
      </c>
      <c r="AG44" s="179">
        <v>1</v>
      </c>
      <c r="AH44" s="7">
        <v>345</v>
      </c>
      <c r="AI44" s="7">
        <v>436</v>
      </c>
      <c r="AJ44" s="7">
        <v>501</v>
      </c>
      <c r="AK44" s="7">
        <v>392</v>
      </c>
      <c r="AL44" s="7">
        <v>478</v>
      </c>
      <c r="AM44" s="185">
        <v>501</v>
      </c>
      <c r="AN44" s="157"/>
      <c r="AO44" s="170"/>
      <c r="AP44" s="170"/>
      <c r="AQ44" s="170"/>
      <c r="AR44" s="170"/>
      <c r="AS44" s="170"/>
      <c r="AT44" s="170"/>
      <c r="AU44" s="157"/>
      <c r="AV44" s="157"/>
      <c r="AW44" s="157"/>
      <c r="AX44" s="157"/>
      <c r="AY44" s="157"/>
      <c r="AZ44" s="157"/>
    </row>
    <row r="45" spans="1:52" ht="14.5" customHeight="1" x14ac:dyDescent="0.35">
      <c r="A45" s="162"/>
      <c r="B45" s="163" t="s">
        <v>17</v>
      </c>
      <c r="C45" s="178">
        <v>138</v>
      </c>
      <c r="D45" s="179" t="s">
        <v>207</v>
      </c>
      <c r="E45" s="179">
        <v>228110</v>
      </c>
      <c r="F45" s="179">
        <v>228111</v>
      </c>
      <c r="G45" s="179">
        <v>1</v>
      </c>
      <c r="H45" s="164">
        <v>150</v>
      </c>
      <c r="I45" s="164">
        <v>218</v>
      </c>
      <c r="J45" s="164">
        <v>238</v>
      </c>
      <c r="K45" s="164">
        <v>208</v>
      </c>
      <c r="L45" s="164">
        <v>280</v>
      </c>
      <c r="M45" s="165">
        <v>304</v>
      </c>
      <c r="N45" s="157"/>
      <c r="O45" s="163" t="s">
        <v>26</v>
      </c>
      <c r="P45" s="178">
        <v>138</v>
      </c>
      <c r="Q45" s="179">
        <v>13828</v>
      </c>
      <c r="R45" s="179">
        <v>231114</v>
      </c>
      <c r="S45" s="179">
        <v>231113</v>
      </c>
      <c r="T45" s="179">
        <v>1</v>
      </c>
      <c r="U45" s="7">
        <v>280</v>
      </c>
      <c r="V45" s="7">
        <v>348</v>
      </c>
      <c r="W45" s="7">
        <v>400</v>
      </c>
      <c r="X45" s="7">
        <v>318</v>
      </c>
      <c r="Y45" s="7">
        <v>389</v>
      </c>
      <c r="Z45" s="185">
        <v>447</v>
      </c>
      <c r="AA45" s="157"/>
      <c r="AB45" s="163" t="s">
        <v>44</v>
      </c>
      <c r="AC45" s="179">
        <v>230</v>
      </c>
      <c r="AD45" s="179">
        <v>23002</v>
      </c>
      <c r="AE45" s="179">
        <v>224015</v>
      </c>
      <c r="AF45" s="179">
        <v>224021</v>
      </c>
      <c r="AG45" s="179">
        <v>1</v>
      </c>
      <c r="AH45" s="7">
        <v>345</v>
      </c>
      <c r="AI45" s="7">
        <v>436</v>
      </c>
      <c r="AJ45" s="7">
        <v>501</v>
      </c>
      <c r="AK45" s="7">
        <v>392</v>
      </c>
      <c r="AL45" s="7">
        <v>510</v>
      </c>
      <c r="AM45" s="185">
        <v>568</v>
      </c>
      <c r="AN45" s="157"/>
      <c r="AO45" s="170"/>
      <c r="AP45" s="170"/>
      <c r="AQ45" s="170"/>
      <c r="AR45" s="170"/>
      <c r="AS45" s="170"/>
      <c r="AT45" s="170"/>
      <c r="AU45" s="157"/>
      <c r="AV45" s="157"/>
      <c r="AW45" s="157"/>
      <c r="AX45" s="157"/>
      <c r="AY45" s="157"/>
      <c r="AZ45" s="157"/>
    </row>
    <row r="46" spans="1:52" ht="14.5" customHeight="1" x14ac:dyDescent="0.35">
      <c r="A46" s="162"/>
      <c r="B46" s="163" t="s">
        <v>17</v>
      </c>
      <c r="C46" s="178">
        <v>138</v>
      </c>
      <c r="D46" s="179" t="s">
        <v>208</v>
      </c>
      <c r="E46" s="179">
        <v>228111</v>
      </c>
      <c r="F46" s="179">
        <v>228107</v>
      </c>
      <c r="G46" s="179">
        <v>1</v>
      </c>
      <c r="H46" s="164">
        <v>246</v>
      </c>
      <c r="I46" s="164">
        <v>315</v>
      </c>
      <c r="J46" s="164">
        <v>337</v>
      </c>
      <c r="K46" s="164">
        <v>283</v>
      </c>
      <c r="L46" s="164">
        <v>355</v>
      </c>
      <c r="M46" s="165">
        <v>381</v>
      </c>
      <c r="N46" s="157"/>
      <c r="O46" s="163" t="s">
        <v>26</v>
      </c>
      <c r="P46" s="178">
        <v>138</v>
      </c>
      <c r="Q46" s="179">
        <v>13829</v>
      </c>
      <c r="R46" s="179">
        <v>231113</v>
      </c>
      <c r="S46" s="179">
        <v>231104</v>
      </c>
      <c r="T46" s="179">
        <v>1</v>
      </c>
      <c r="U46" s="7">
        <v>272</v>
      </c>
      <c r="V46" s="7">
        <v>347</v>
      </c>
      <c r="W46" s="7">
        <v>373</v>
      </c>
      <c r="X46" s="7">
        <v>314</v>
      </c>
      <c r="Y46" s="7">
        <v>389</v>
      </c>
      <c r="Z46" s="185">
        <v>422</v>
      </c>
      <c r="AA46" s="157"/>
      <c r="AB46" s="163" t="s">
        <v>44</v>
      </c>
      <c r="AC46" s="179">
        <v>230</v>
      </c>
      <c r="AD46" s="179">
        <v>23003</v>
      </c>
      <c r="AE46" s="179">
        <v>224017</v>
      </c>
      <c r="AF46" s="179">
        <v>224021</v>
      </c>
      <c r="AG46" s="179">
        <v>1</v>
      </c>
      <c r="AH46" s="7">
        <v>345</v>
      </c>
      <c r="AI46" s="7">
        <v>436</v>
      </c>
      <c r="AJ46" s="7">
        <v>501</v>
      </c>
      <c r="AK46" s="7">
        <v>398</v>
      </c>
      <c r="AL46" s="7">
        <v>510</v>
      </c>
      <c r="AM46" s="185">
        <v>586</v>
      </c>
      <c r="AN46" s="157"/>
      <c r="AO46" s="170"/>
      <c r="AP46" s="170"/>
      <c r="AQ46" s="170"/>
      <c r="AR46" s="170"/>
      <c r="AS46" s="170"/>
      <c r="AT46" s="170"/>
      <c r="AU46" s="157"/>
      <c r="AV46" s="157"/>
      <c r="AW46" s="157"/>
      <c r="AX46" s="157"/>
      <c r="AY46" s="157"/>
      <c r="AZ46" s="157"/>
    </row>
    <row r="47" spans="1:52" ht="14.5" customHeight="1" x14ac:dyDescent="0.35">
      <c r="A47" s="162"/>
      <c r="B47" s="163" t="s">
        <v>17</v>
      </c>
      <c r="C47" s="178">
        <v>138</v>
      </c>
      <c r="D47" s="179" t="s">
        <v>34</v>
      </c>
      <c r="E47" s="179">
        <v>228110</v>
      </c>
      <c r="F47" s="179">
        <v>227905</v>
      </c>
      <c r="G47" s="179">
        <v>1</v>
      </c>
      <c r="H47" s="164">
        <v>237</v>
      </c>
      <c r="I47" s="164">
        <v>306</v>
      </c>
      <c r="J47" s="164">
        <v>328</v>
      </c>
      <c r="K47" s="164">
        <v>276</v>
      </c>
      <c r="L47" s="164">
        <v>348</v>
      </c>
      <c r="M47" s="165">
        <v>374</v>
      </c>
      <c r="N47" s="157"/>
      <c r="O47" s="163" t="s">
        <v>26</v>
      </c>
      <c r="P47" s="178">
        <v>138</v>
      </c>
      <c r="Q47" s="179">
        <v>13832</v>
      </c>
      <c r="R47" s="179">
        <v>232108</v>
      </c>
      <c r="S47" s="179">
        <v>232109</v>
      </c>
      <c r="T47" s="179">
        <v>1</v>
      </c>
      <c r="U47" s="7">
        <v>272</v>
      </c>
      <c r="V47" s="7">
        <v>347</v>
      </c>
      <c r="W47" s="7">
        <v>373</v>
      </c>
      <c r="X47" s="7">
        <v>314</v>
      </c>
      <c r="Y47" s="7">
        <v>389</v>
      </c>
      <c r="Z47" s="185">
        <v>422</v>
      </c>
      <c r="AA47" s="157"/>
      <c r="AB47" s="163" t="s">
        <v>44</v>
      </c>
      <c r="AC47" s="179">
        <v>230</v>
      </c>
      <c r="AD47" s="179">
        <v>23004</v>
      </c>
      <c r="AE47" s="179">
        <v>224018</v>
      </c>
      <c r="AF47" s="179">
        <v>224021</v>
      </c>
      <c r="AG47" s="179">
        <v>1</v>
      </c>
      <c r="AH47" s="7">
        <v>345</v>
      </c>
      <c r="AI47" s="7">
        <v>436</v>
      </c>
      <c r="AJ47" s="7">
        <v>501</v>
      </c>
      <c r="AK47" s="7">
        <v>398</v>
      </c>
      <c r="AL47" s="7">
        <v>510</v>
      </c>
      <c r="AM47" s="185">
        <v>586</v>
      </c>
      <c r="AN47" s="157"/>
      <c r="AO47" s="170"/>
      <c r="AP47" s="170"/>
      <c r="AQ47" s="170"/>
      <c r="AR47" s="170"/>
      <c r="AS47" s="170"/>
      <c r="AT47" s="170"/>
      <c r="AU47" s="157"/>
      <c r="AV47" s="157"/>
      <c r="AW47" s="157"/>
      <c r="AX47" s="157"/>
      <c r="AY47" s="157"/>
      <c r="AZ47" s="157"/>
    </row>
    <row r="48" spans="1:52" ht="14.5" customHeight="1" x14ac:dyDescent="0.35">
      <c r="A48" s="162"/>
      <c r="B48" s="163" t="s">
        <v>17</v>
      </c>
      <c r="C48" s="178">
        <v>138</v>
      </c>
      <c r="D48" s="179" t="s">
        <v>165</v>
      </c>
      <c r="E48" s="179">
        <v>227905</v>
      </c>
      <c r="F48" s="179">
        <v>227903</v>
      </c>
      <c r="G48" s="179">
        <v>1</v>
      </c>
      <c r="H48" s="164">
        <v>237</v>
      </c>
      <c r="I48" s="164">
        <v>306</v>
      </c>
      <c r="J48" s="164">
        <v>328</v>
      </c>
      <c r="K48" s="164">
        <v>276</v>
      </c>
      <c r="L48" s="164">
        <v>348</v>
      </c>
      <c r="M48" s="165">
        <v>374</v>
      </c>
      <c r="N48" s="157"/>
      <c r="O48" s="163" t="s">
        <v>26</v>
      </c>
      <c r="P48" s="178">
        <v>138</v>
      </c>
      <c r="Q48" s="179">
        <v>13841</v>
      </c>
      <c r="R48" s="179">
        <v>231129</v>
      </c>
      <c r="S48" s="179">
        <v>231128</v>
      </c>
      <c r="T48" s="179">
        <v>1</v>
      </c>
      <c r="U48" s="7">
        <v>272</v>
      </c>
      <c r="V48" s="7">
        <v>331</v>
      </c>
      <c r="W48" s="7">
        <v>347</v>
      </c>
      <c r="X48" s="7">
        <v>314</v>
      </c>
      <c r="Y48" s="7">
        <v>331</v>
      </c>
      <c r="Z48" s="185">
        <v>347</v>
      </c>
      <c r="AA48" s="157"/>
      <c r="AB48" s="163" t="s">
        <v>44</v>
      </c>
      <c r="AC48" s="179">
        <v>230</v>
      </c>
      <c r="AD48" s="179">
        <v>23008</v>
      </c>
      <c r="AE48" s="179">
        <v>223951</v>
      </c>
      <c r="AF48" s="179">
        <v>223955</v>
      </c>
      <c r="AG48" s="179">
        <v>1</v>
      </c>
      <c r="AH48" s="7">
        <v>235</v>
      </c>
      <c r="AI48" s="7">
        <v>364</v>
      </c>
      <c r="AJ48" s="7">
        <v>407</v>
      </c>
      <c r="AK48" s="7">
        <v>367</v>
      </c>
      <c r="AL48" s="7">
        <v>465</v>
      </c>
      <c r="AM48" s="185">
        <v>480</v>
      </c>
      <c r="AN48" s="157"/>
      <c r="AO48" s="170"/>
      <c r="AP48" s="170"/>
      <c r="AQ48" s="170"/>
      <c r="AR48" s="170"/>
      <c r="AS48" s="170"/>
      <c r="AT48" s="170"/>
      <c r="AU48" s="157"/>
      <c r="AV48" s="157"/>
      <c r="AW48" s="157"/>
      <c r="AX48" s="157"/>
      <c r="AY48" s="157"/>
      <c r="AZ48" s="157"/>
    </row>
    <row r="49" spans="1:53" ht="14.5" customHeight="1" x14ac:dyDescent="0.35">
      <c r="A49" s="162"/>
      <c r="B49" s="163" t="s">
        <v>17</v>
      </c>
      <c r="C49" s="178">
        <v>138</v>
      </c>
      <c r="D49" s="179" t="s">
        <v>209</v>
      </c>
      <c r="E49" s="179">
        <v>228110</v>
      </c>
      <c r="F49" s="179">
        <v>227906</v>
      </c>
      <c r="G49" s="179">
        <v>1</v>
      </c>
      <c r="H49" s="164">
        <v>237</v>
      </c>
      <c r="I49" s="164">
        <v>306</v>
      </c>
      <c r="J49" s="164">
        <v>328</v>
      </c>
      <c r="K49" s="164">
        <v>276</v>
      </c>
      <c r="L49" s="164">
        <v>348</v>
      </c>
      <c r="M49" s="165">
        <v>374</v>
      </c>
      <c r="N49" s="157"/>
      <c r="O49" s="163" t="s">
        <v>26</v>
      </c>
      <c r="P49" s="178">
        <v>138</v>
      </c>
      <c r="Q49" s="179">
        <v>13842</v>
      </c>
      <c r="R49" s="179">
        <v>232104</v>
      </c>
      <c r="S49" s="179">
        <v>938810</v>
      </c>
      <c r="T49" s="179">
        <v>1</v>
      </c>
      <c r="U49" s="7">
        <v>273</v>
      </c>
      <c r="V49" s="7">
        <v>347</v>
      </c>
      <c r="W49" s="7">
        <v>375</v>
      </c>
      <c r="X49" s="7">
        <v>315</v>
      </c>
      <c r="Y49" s="7">
        <v>389</v>
      </c>
      <c r="Z49" s="185">
        <v>424</v>
      </c>
      <c r="AA49" s="157"/>
      <c r="AB49" s="163" t="s">
        <v>44</v>
      </c>
      <c r="AC49" s="179">
        <v>230</v>
      </c>
      <c r="AD49" s="179">
        <v>23009</v>
      </c>
      <c r="AE49" s="179">
        <v>223953</v>
      </c>
      <c r="AF49" s="179">
        <v>223956</v>
      </c>
      <c r="AG49" s="179">
        <v>1</v>
      </c>
      <c r="AH49" s="7">
        <v>235</v>
      </c>
      <c r="AI49" s="7">
        <v>297</v>
      </c>
      <c r="AJ49" s="7">
        <v>311</v>
      </c>
      <c r="AK49" s="7">
        <v>297</v>
      </c>
      <c r="AL49" s="7">
        <v>297</v>
      </c>
      <c r="AM49" s="185">
        <v>311</v>
      </c>
      <c r="AN49" s="157"/>
      <c r="AO49" s="170"/>
      <c r="AP49" s="170"/>
      <c r="AQ49" s="170"/>
      <c r="AR49" s="170"/>
      <c r="AS49" s="170"/>
      <c r="AT49" s="170"/>
      <c r="AU49" s="157"/>
      <c r="AV49" s="157"/>
      <c r="AW49" s="157"/>
      <c r="AX49" s="157"/>
      <c r="AY49" s="157"/>
      <c r="AZ49" s="157"/>
    </row>
    <row r="50" spans="1:53" ht="14.5" customHeight="1" thickBot="1" x14ac:dyDescent="0.4">
      <c r="A50" s="162"/>
      <c r="B50" s="167" t="s">
        <v>17</v>
      </c>
      <c r="C50" s="180">
        <v>138</v>
      </c>
      <c r="D50" s="181" t="s">
        <v>210</v>
      </c>
      <c r="E50" s="181">
        <v>227906</v>
      </c>
      <c r="F50" s="181">
        <v>227904</v>
      </c>
      <c r="G50" s="181">
        <v>1</v>
      </c>
      <c r="H50" s="168">
        <v>237</v>
      </c>
      <c r="I50" s="168">
        <v>306</v>
      </c>
      <c r="J50" s="168">
        <v>328</v>
      </c>
      <c r="K50" s="168">
        <v>276</v>
      </c>
      <c r="L50" s="168">
        <v>348</v>
      </c>
      <c r="M50" s="169">
        <v>374</v>
      </c>
      <c r="N50" s="157"/>
      <c r="O50" s="163" t="s">
        <v>26</v>
      </c>
      <c r="P50" s="178">
        <v>138</v>
      </c>
      <c r="Q50" s="179">
        <v>13843</v>
      </c>
      <c r="R50" s="179">
        <v>231120</v>
      </c>
      <c r="S50" s="179">
        <v>231125</v>
      </c>
      <c r="T50" s="179">
        <v>1</v>
      </c>
      <c r="U50" s="7">
        <v>272</v>
      </c>
      <c r="V50" s="7">
        <v>347</v>
      </c>
      <c r="W50" s="7">
        <v>373</v>
      </c>
      <c r="X50" s="7">
        <v>314</v>
      </c>
      <c r="Y50" s="7">
        <v>389</v>
      </c>
      <c r="Z50" s="185">
        <v>422</v>
      </c>
      <c r="AA50" s="157"/>
      <c r="AB50" s="163" t="s">
        <v>44</v>
      </c>
      <c r="AC50" s="179">
        <v>230</v>
      </c>
      <c r="AD50" s="179">
        <v>23010</v>
      </c>
      <c r="AE50" s="179">
        <v>223954</v>
      </c>
      <c r="AF50" s="179">
        <v>223958</v>
      </c>
      <c r="AG50" s="179">
        <v>1</v>
      </c>
      <c r="AH50" s="7">
        <v>235</v>
      </c>
      <c r="AI50" s="7">
        <v>361</v>
      </c>
      <c r="AJ50" s="7">
        <v>379</v>
      </c>
      <c r="AK50" s="7">
        <v>361</v>
      </c>
      <c r="AL50" s="7">
        <v>361</v>
      </c>
      <c r="AM50" s="185">
        <v>379</v>
      </c>
      <c r="AN50" s="157"/>
      <c r="AO50" s="170"/>
      <c r="AP50" s="170"/>
      <c r="AQ50" s="170"/>
      <c r="AR50" s="170"/>
      <c r="AS50" s="170"/>
      <c r="AT50" s="170"/>
      <c r="AU50" s="157"/>
      <c r="AV50" s="157"/>
      <c r="AW50" s="157"/>
      <c r="AX50" s="157"/>
      <c r="AY50" s="157"/>
      <c r="AZ50" s="157"/>
    </row>
    <row r="51" spans="1:53" ht="14.5" customHeight="1" x14ac:dyDescent="0.35">
      <c r="A51" s="162"/>
      <c r="B51" s="170"/>
      <c r="C51" s="170"/>
      <c r="D51" s="170"/>
      <c r="E51" s="170"/>
      <c r="F51" s="170"/>
      <c r="G51" s="170"/>
      <c r="H51" s="166"/>
      <c r="I51" s="166"/>
      <c r="J51" s="166"/>
      <c r="K51" s="166"/>
      <c r="L51" s="166"/>
      <c r="M51" s="166"/>
      <c r="N51" s="157"/>
      <c r="O51" s="163" t="s">
        <v>26</v>
      </c>
      <c r="P51" s="178">
        <v>138</v>
      </c>
      <c r="Q51" s="179">
        <v>13844</v>
      </c>
      <c r="R51" s="179">
        <v>231124</v>
      </c>
      <c r="S51" s="179">
        <v>232104</v>
      </c>
      <c r="T51" s="179">
        <v>2</v>
      </c>
      <c r="U51" s="7">
        <v>280</v>
      </c>
      <c r="V51" s="7">
        <v>348</v>
      </c>
      <c r="W51" s="7">
        <v>400</v>
      </c>
      <c r="X51" s="7">
        <v>318</v>
      </c>
      <c r="Y51" s="7">
        <v>389</v>
      </c>
      <c r="Z51" s="185">
        <v>447</v>
      </c>
      <c r="AA51" s="157"/>
      <c r="AB51" s="163" t="s">
        <v>44</v>
      </c>
      <c r="AC51" s="179">
        <v>230</v>
      </c>
      <c r="AD51" s="179">
        <v>23011</v>
      </c>
      <c r="AE51" s="179">
        <v>223952</v>
      </c>
      <c r="AF51" s="179">
        <v>223957</v>
      </c>
      <c r="AG51" s="179">
        <v>1</v>
      </c>
      <c r="AH51" s="7">
        <v>235</v>
      </c>
      <c r="AI51" s="7">
        <v>310</v>
      </c>
      <c r="AJ51" s="7">
        <v>325</v>
      </c>
      <c r="AK51" s="7">
        <v>310</v>
      </c>
      <c r="AL51" s="7">
        <v>310</v>
      </c>
      <c r="AM51" s="185">
        <v>325</v>
      </c>
      <c r="AN51" s="157"/>
      <c r="AO51" s="170"/>
      <c r="AP51" s="170"/>
      <c r="AQ51" s="170"/>
      <c r="AR51" s="170"/>
      <c r="AS51" s="170"/>
      <c r="AT51" s="170"/>
      <c r="AU51" s="157"/>
      <c r="AV51" s="157"/>
      <c r="AW51" s="157"/>
      <c r="AX51" s="157"/>
      <c r="AY51" s="157"/>
      <c r="AZ51" s="157"/>
    </row>
    <row r="52" spans="1:53" ht="14.5" customHeight="1" x14ac:dyDescent="0.35">
      <c r="A52" s="162"/>
      <c r="B52" s="170"/>
      <c r="C52" s="170"/>
      <c r="D52" s="170"/>
      <c r="E52" s="170"/>
      <c r="F52" s="170"/>
      <c r="G52" s="170"/>
      <c r="H52" s="166"/>
      <c r="I52" s="166"/>
      <c r="J52" s="166"/>
      <c r="K52" s="166"/>
      <c r="L52" s="166"/>
      <c r="M52" s="166"/>
      <c r="N52" s="157"/>
      <c r="O52" s="163" t="s">
        <v>26</v>
      </c>
      <c r="P52" s="178">
        <v>230</v>
      </c>
      <c r="Q52" s="179">
        <v>22001</v>
      </c>
      <c r="R52" s="179">
        <v>231006</v>
      </c>
      <c r="S52" s="179">
        <v>214219</v>
      </c>
      <c r="T52" s="179">
        <v>1</v>
      </c>
      <c r="U52" s="7">
        <v>420</v>
      </c>
      <c r="V52" s="7">
        <v>536</v>
      </c>
      <c r="W52" s="7">
        <v>578</v>
      </c>
      <c r="X52" s="7">
        <v>485</v>
      </c>
      <c r="Y52" s="7">
        <v>604</v>
      </c>
      <c r="Z52" s="185">
        <v>655</v>
      </c>
      <c r="AA52" s="157"/>
      <c r="AB52" s="163" t="s">
        <v>44</v>
      </c>
      <c r="AC52" s="179">
        <v>230</v>
      </c>
      <c r="AD52" s="179">
        <v>23012</v>
      </c>
      <c r="AE52" s="179">
        <v>223962</v>
      </c>
      <c r="AF52" s="179">
        <v>226827</v>
      </c>
      <c r="AG52" s="179">
        <v>1</v>
      </c>
      <c r="AH52" s="7">
        <v>559</v>
      </c>
      <c r="AI52" s="7">
        <v>680</v>
      </c>
      <c r="AJ52" s="7">
        <v>782</v>
      </c>
      <c r="AK52" s="7">
        <v>643</v>
      </c>
      <c r="AL52" s="7">
        <v>793</v>
      </c>
      <c r="AM52" s="185">
        <v>835</v>
      </c>
      <c r="AN52" s="157"/>
      <c r="AO52" s="170"/>
      <c r="AP52" s="170"/>
      <c r="AQ52" s="170"/>
      <c r="AR52" s="170"/>
      <c r="AS52" s="170"/>
      <c r="AT52" s="170"/>
      <c r="AU52" s="157"/>
      <c r="AV52" s="157"/>
      <c r="AW52" s="157"/>
      <c r="AX52" s="157"/>
      <c r="AY52" s="157"/>
      <c r="AZ52" s="157"/>
    </row>
    <row r="53" spans="1:53" ht="14.5" customHeight="1" x14ac:dyDescent="0.35">
      <c r="A53" s="162"/>
      <c r="B53" s="170"/>
      <c r="C53" s="170"/>
      <c r="D53" s="170"/>
      <c r="E53" s="170"/>
      <c r="F53" s="170"/>
      <c r="G53" s="170"/>
      <c r="H53" s="166"/>
      <c r="I53" s="166"/>
      <c r="J53" s="166"/>
      <c r="K53" s="166"/>
      <c r="L53" s="166"/>
      <c r="M53" s="166"/>
      <c r="N53" s="157"/>
      <c r="O53" s="163" t="s">
        <v>26</v>
      </c>
      <c r="P53" s="178">
        <v>230</v>
      </c>
      <c r="Q53" s="179">
        <v>22074</v>
      </c>
      <c r="R53" s="179">
        <v>231006</v>
      </c>
      <c r="S53" s="179">
        <v>231008</v>
      </c>
      <c r="T53" s="179">
        <v>1</v>
      </c>
      <c r="U53" s="7">
        <v>466</v>
      </c>
      <c r="V53" s="7">
        <v>580</v>
      </c>
      <c r="W53" s="7">
        <v>667</v>
      </c>
      <c r="X53" s="7">
        <v>530</v>
      </c>
      <c r="Y53" s="7">
        <v>648</v>
      </c>
      <c r="Z53" s="185">
        <v>745</v>
      </c>
      <c r="AA53" s="157"/>
      <c r="AB53" s="163" t="s">
        <v>44</v>
      </c>
      <c r="AC53" s="179">
        <v>230</v>
      </c>
      <c r="AD53" s="179">
        <v>23013</v>
      </c>
      <c r="AE53" s="179">
        <v>223961</v>
      </c>
      <c r="AF53" s="179">
        <v>226829</v>
      </c>
      <c r="AG53" s="179">
        <v>1</v>
      </c>
      <c r="AH53" s="7">
        <v>559</v>
      </c>
      <c r="AI53" s="7">
        <v>680</v>
      </c>
      <c r="AJ53" s="7">
        <v>782</v>
      </c>
      <c r="AK53" s="7">
        <v>643</v>
      </c>
      <c r="AL53" s="7">
        <v>793</v>
      </c>
      <c r="AM53" s="185">
        <v>835</v>
      </c>
      <c r="AN53" s="157"/>
      <c r="AO53" s="170"/>
      <c r="AP53" s="170"/>
      <c r="AQ53" s="170"/>
      <c r="AR53" s="170"/>
      <c r="AS53" s="170"/>
      <c r="AT53" s="170"/>
      <c r="AU53" s="157"/>
      <c r="AV53" s="157"/>
      <c r="AW53" s="157"/>
      <c r="AX53" s="157"/>
      <c r="AY53" s="157"/>
      <c r="AZ53" s="157"/>
    </row>
    <row r="54" spans="1:53" ht="14.5" customHeight="1" x14ac:dyDescent="0.35">
      <c r="A54" s="162"/>
      <c r="B54" s="170"/>
      <c r="C54" s="170"/>
      <c r="D54" s="170"/>
      <c r="E54" s="170"/>
      <c r="F54" s="170"/>
      <c r="G54" s="170"/>
      <c r="H54" s="166"/>
      <c r="I54" s="166"/>
      <c r="J54" s="166"/>
      <c r="K54" s="166"/>
      <c r="L54" s="166"/>
      <c r="M54" s="166"/>
      <c r="N54" s="157"/>
      <c r="O54" s="163" t="s">
        <v>26</v>
      </c>
      <c r="P54" s="178">
        <v>230</v>
      </c>
      <c r="Q54" s="179">
        <v>22084</v>
      </c>
      <c r="R54" s="179">
        <v>214235</v>
      </c>
      <c r="S54" s="179">
        <v>231000</v>
      </c>
      <c r="T54" s="179">
        <v>1</v>
      </c>
      <c r="U54" s="7">
        <v>653</v>
      </c>
      <c r="V54" s="7">
        <v>799</v>
      </c>
      <c r="W54" s="7">
        <v>900</v>
      </c>
      <c r="X54" s="7">
        <v>748</v>
      </c>
      <c r="Y54" s="7">
        <v>891</v>
      </c>
      <c r="Z54" s="185">
        <v>941</v>
      </c>
      <c r="AA54" s="157"/>
      <c r="AB54" s="163" t="s">
        <v>44</v>
      </c>
      <c r="AC54" s="179">
        <v>230</v>
      </c>
      <c r="AD54" s="179">
        <v>23014</v>
      </c>
      <c r="AE54" s="179">
        <v>223962</v>
      </c>
      <c r="AF54" s="179">
        <v>226828</v>
      </c>
      <c r="AG54" s="179">
        <v>1</v>
      </c>
      <c r="AH54" s="7">
        <v>559</v>
      </c>
      <c r="AI54" s="7">
        <v>680</v>
      </c>
      <c r="AJ54" s="7">
        <v>782</v>
      </c>
      <c r="AK54" s="7">
        <v>643</v>
      </c>
      <c r="AL54" s="7">
        <v>793</v>
      </c>
      <c r="AM54" s="185">
        <v>835</v>
      </c>
      <c r="AN54" s="157"/>
      <c r="AO54" s="170"/>
      <c r="AP54" s="170"/>
      <c r="AQ54" s="170"/>
      <c r="AR54" s="170"/>
      <c r="AS54" s="170"/>
      <c r="AT54" s="170"/>
      <c r="AU54" s="157"/>
      <c r="AV54" s="157"/>
      <c r="AW54" s="157"/>
      <c r="AX54" s="157"/>
      <c r="AY54" s="157"/>
      <c r="AZ54" s="157"/>
    </row>
    <row r="55" spans="1:53" ht="14.5" customHeight="1" x14ac:dyDescent="0.35">
      <c r="A55" s="162"/>
      <c r="B55" s="170"/>
      <c r="C55" s="170"/>
      <c r="D55" s="170"/>
      <c r="E55" s="170"/>
      <c r="F55" s="170"/>
      <c r="G55" s="170"/>
      <c r="H55" s="166"/>
      <c r="I55" s="166"/>
      <c r="J55" s="166"/>
      <c r="K55" s="166"/>
      <c r="L55" s="166"/>
      <c r="M55" s="166"/>
      <c r="N55" s="157"/>
      <c r="O55" s="163" t="s">
        <v>26</v>
      </c>
      <c r="P55" s="178">
        <v>230</v>
      </c>
      <c r="Q55" s="179">
        <v>22085</v>
      </c>
      <c r="R55" s="179">
        <v>231001</v>
      </c>
      <c r="S55" s="179">
        <v>214236</v>
      </c>
      <c r="T55" s="179">
        <v>1</v>
      </c>
      <c r="U55" s="7">
        <v>653</v>
      </c>
      <c r="V55" s="7">
        <v>808</v>
      </c>
      <c r="W55" s="7">
        <v>900</v>
      </c>
      <c r="X55" s="7">
        <v>752</v>
      </c>
      <c r="Y55" s="7">
        <v>910</v>
      </c>
      <c r="Z55" s="185">
        <v>1016</v>
      </c>
      <c r="AA55" s="157"/>
      <c r="AB55" s="163" t="s">
        <v>44</v>
      </c>
      <c r="AC55" s="179">
        <v>230</v>
      </c>
      <c r="AD55" s="179">
        <v>23015</v>
      </c>
      <c r="AE55" s="179">
        <v>223961</v>
      </c>
      <c r="AF55" s="179">
        <v>226830</v>
      </c>
      <c r="AG55" s="179">
        <v>1</v>
      </c>
      <c r="AH55" s="7">
        <v>559</v>
      </c>
      <c r="AI55" s="7">
        <v>680</v>
      </c>
      <c r="AJ55" s="7">
        <v>782</v>
      </c>
      <c r="AK55" s="7">
        <v>643</v>
      </c>
      <c r="AL55" s="7">
        <v>793</v>
      </c>
      <c r="AM55" s="185">
        <v>912</v>
      </c>
      <c r="AN55" s="157"/>
      <c r="AO55" s="170"/>
      <c r="AP55" s="170"/>
      <c r="AQ55" s="170"/>
      <c r="AR55" s="170"/>
      <c r="AS55" s="170"/>
      <c r="AT55" s="170"/>
      <c r="AU55" s="157"/>
      <c r="AV55" s="157"/>
      <c r="AW55" s="157"/>
      <c r="AX55" s="157"/>
      <c r="AY55" s="157"/>
      <c r="AZ55" s="157"/>
      <c r="BA55" s="157"/>
    </row>
    <row r="56" spans="1:53" ht="14.5" customHeight="1" x14ac:dyDescent="0.35">
      <c r="A56" s="162"/>
      <c r="B56" s="170"/>
      <c r="C56" s="170"/>
      <c r="D56" s="170"/>
      <c r="E56" s="170"/>
      <c r="F56" s="170"/>
      <c r="G56" s="170"/>
      <c r="H56" s="166"/>
      <c r="I56" s="166"/>
      <c r="J56" s="166"/>
      <c r="K56" s="166"/>
      <c r="L56" s="166"/>
      <c r="M56" s="166"/>
      <c r="N56" s="157"/>
      <c r="O56" s="163" t="s">
        <v>26</v>
      </c>
      <c r="P56" s="178">
        <v>230</v>
      </c>
      <c r="Q56" s="179">
        <v>22088</v>
      </c>
      <c r="R56" s="179">
        <v>231006</v>
      </c>
      <c r="S56" s="179">
        <v>213519</v>
      </c>
      <c r="T56" s="179">
        <v>1</v>
      </c>
      <c r="U56" s="7">
        <v>420</v>
      </c>
      <c r="V56" s="7">
        <v>536</v>
      </c>
      <c r="W56" s="7">
        <v>578</v>
      </c>
      <c r="X56" s="7">
        <v>485</v>
      </c>
      <c r="Y56" s="7">
        <v>604</v>
      </c>
      <c r="Z56" s="185">
        <v>655</v>
      </c>
      <c r="AA56" s="157"/>
      <c r="AB56" s="163" t="s">
        <v>44</v>
      </c>
      <c r="AC56" s="179">
        <v>230</v>
      </c>
      <c r="AD56" s="179">
        <v>23016</v>
      </c>
      <c r="AE56" s="179">
        <v>223014</v>
      </c>
      <c r="AF56" s="179">
        <v>224017</v>
      </c>
      <c r="AG56" s="179">
        <v>1</v>
      </c>
      <c r="AH56" s="7">
        <v>306</v>
      </c>
      <c r="AI56" s="7">
        <v>413</v>
      </c>
      <c r="AJ56" s="7">
        <v>453</v>
      </c>
      <c r="AK56" s="7">
        <v>322</v>
      </c>
      <c r="AL56" s="7">
        <v>421</v>
      </c>
      <c r="AM56" s="185">
        <v>463</v>
      </c>
      <c r="AN56" s="157"/>
      <c r="AO56" s="170"/>
      <c r="AP56" s="170"/>
      <c r="AQ56" s="170"/>
      <c r="AR56" s="170"/>
      <c r="AS56" s="170"/>
      <c r="AT56" s="170"/>
      <c r="AU56" s="157"/>
      <c r="AV56" s="157"/>
      <c r="AW56" s="157"/>
      <c r="AX56" s="157"/>
      <c r="AY56" s="157"/>
      <c r="AZ56" s="157"/>
      <c r="BA56" s="157"/>
    </row>
    <row r="57" spans="1:53" ht="14.5" customHeight="1" x14ac:dyDescent="0.35">
      <c r="A57" s="162"/>
      <c r="B57" s="170"/>
      <c r="C57" s="170"/>
      <c r="D57" s="170"/>
      <c r="E57" s="170"/>
      <c r="F57" s="170"/>
      <c r="G57" s="170"/>
      <c r="H57" s="166"/>
      <c r="I57" s="166"/>
      <c r="J57" s="166"/>
      <c r="K57" s="166"/>
      <c r="L57" s="166"/>
      <c r="M57" s="166"/>
      <c r="N57" s="157"/>
      <c r="O57" s="163" t="s">
        <v>26</v>
      </c>
      <c r="P57" s="178">
        <v>230</v>
      </c>
      <c r="Q57" s="179">
        <v>23001</v>
      </c>
      <c r="R57" s="179">
        <v>231003</v>
      </c>
      <c r="S57" s="179">
        <v>232000</v>
      </c>
      <c r="T57" s="179">
        <v>1</v>
      </c>
      <c r="U57" s="7">
        <v>401</v>
      </c>
      <c r="V57" s="7">
        <v>559</v>
      </c>
      <c r="W57" s="7">
        <v>653</v>
      </c>
      <c r="X57" s="7">
        <v>556</v>
      </c>
      <c r="Y57" s="7">
        <v>630</v>
      </c>
      <c r="Z57" s="185">
        <v>661</v>
      </c>
      <c r="AA57" s="157"/>
      <c r="AB57" s="163" t="s">
        <v>44</v>
      </c>
      <c r="AC57" s="179">
        <v>230</v>
      </c>
      <c r="AD57" s="179">
        <v>23018</v>
      </c>
      <c r="AE57" s="179">
        <v>223965</v>
      </c>
      <c r="AF57" s="179">
        <v>223970</v>
      </c>
      <c r="AG57" s="179">
        <v>1</v>
      </c>
      <c r="AH57" s="7">
        <v>419</v>
      </c>
      <c r="AI57" s="7">
        <v>521</v>
      </c>
      <c r="AJ57" s="7">
        <v>599</v>
      </c>
      <c r="AK57" s="7">
        <v>482</v>
      </c>
      <c r="AL57" s="7">
        <v>608</v>
      </c>
      <c r="AM57" s="185">
        <v>699</v>
      </c>
      <c r="AN57" s="157"/>
      <c r="AO57" s="170"/>
      <c r="AP57" s="170"/>
      <c r="AQ57" s="170"/>
      <c r="AR57" s="170"/>
      <c r="AS57" s="170"/>
      <c r="AT57" s="170"/>
      <c r="AU57" s="157"/>
      <c r="AV57" s="157"/>
      <c r="AW57" s="157"/>
      <c r="AX57" s="157"/>
      <c r="AY57" s="157"/>
      <c r="AZ57" s="157"/>
      <c r="BA57" s="157"/>
    </row>
    <row r="58" spans="1:53" ht="14.5" customHeight="1" x14ac:dyDescent="0.35">
      <c r="A58" s="162"/>
      <c r="B58" s="170"/>
      <c r="C58" s="170"/>
      <c r="D58" s="170"/>
      <c r="E58" s="170"/>
      <c r="F58" s="170"/>
      <c r="G58" s="170"/>
      <c r="H58" s="166"/>
      <c r="I58" s="166"/>
      <c r="J58" s="166"/>
      <c r="K58" s="166"/>
      <c r="L58" s="166"/>
      <c r="M58" s="166"/>
      <c r="N58" s="157"/>
      <c r="O58" s="163" t="s">
        <v>26</v>
      </c>
      <c r="P58" s="178">
        <v>230</v>
      </c>
      <c r="Q58" s="179">
        <v>23002</v>
      </c>
      <c r="R58" s="179">
        <v>232006</v>
      </c>
      <c r="S58" s="179">
        <v>232007</v>
      </c>
      <c r="T58" s="179">
        <v>1</v>
      </c>
      <c r="U58" s="7">
        <v>525</v>
      </c>
      <c r="V58" s="7">
        <v>681</v>
      </c>
      <c r="W58" s="7">
        <v>771</v>
      </c>
      <c r="X58" s="7">
        <v>646</v>
      </c>
      <c r="Y58" s="7">
        <v>807</v>
      </c>
      <c r="Z58" s="185">
        <v>913</v>
      </c>
      <c r="AA58" s="157"/>
      <c r="AB58" s="163" t="s">
        <v>44</v>
      </c>
      <c r="AC58" s="179">
        <v>230</v>
      </c>
      <c r="AD58" s="179">
        <v>23019</v>
      </c>
      <c r="AE58" s="179">
        <v>223966</v>
      </c>
      <c r="AF58" s="179">
        <v>223970</v>
      </c>
      <c r="AG58" s="179">
        <v>1</v>
      </c>
      <c r="AH58" s="7">
        <v>419</v>
      </c>
      <c r="AI58" s="7">
        <v>521</v>
      </c>
      <c r="AJ58" s="7">
        <v>599</v>
      </c>
      <c r="AK58" s="7">
        <v>482</v>
      </c>
      <c r="AL58" s="7">
        <v>608</v>
      </c>
      <c r="AM58" s="185">
        <v>699</v>
      </c>
      <c r="AN58" s="157"/>
      <c r="AO58" s="170"/>
      <c r="AP58" s="170"/>
      <c r="AQ58" s="170"/>
      <c r="AR58" s="170"/>
      <c r="AS58" s="170"/>
      <c r="AT58" s="170"/>
      <c r="AU58" s="157"/>
      <c r="AV58" s="157"/>
      <c r="AW58" s="157"/>
      <c r="AX58" s="157"/>
      <c r="AY58" s="157"/>
      <c r="AZ58" s="157"/>
      <c r="BA58" s="157"/>
    </row>
    <row r="59" spans="1:53" ht="14.5" customHeight="1" x14ac:dyDescent="0.35">
      <c r="A59" s="162"/>
      <c r="B59" s="170"/>
      <c r="C59" s="170"/>
      <c r="D59" s="170"/>
      <c r="E59" s="170"/>
      <c r="F59" s="170"/>
      <c r="G59" s="170"/>
      <c r="H59" s="166"/>
      <c r="I59" s="166"/>
      <c r="J59" s="166"/>
      <c r="K59" s="166"/>
      <c r="L59" s="166"/>
      <c r="M59" s="166"/>
      <c r="N59" s="157"/>
      <c r="O59" s="163" t="s">
        <v>26</v>
      </c>
      <c r="P59" s="178">
        <v>230</v>
      </c>
      <c r="Q59" s="179">
        <v>23005</v>
      </c>
      <c r="R59" s="170">
        <v>231008</v>
      </c>
      <c r="S59" s="170">
        <v>231007</v>
      </c>
      <c r="T59" s="179">
        <v>1</v>
      </c>
      <c r="U59" s="7">
        <v>659</v>
      </c>
      <c r="V59" s="7">
        <v>799</v>
      </c>
      <c r="W59" s="7">
        <v>919</v>
      </c>
      <c r="X59" s="7">
        <v>748</v>
      </c>
      <c r="Y59" s="7">
        <v>891</v>
      </c>
      <c r="Z59" s="185">
        <v>1025</v>
      </c>
      <c r="AA59" s="157"/>
      <c r="AB59" s="163" t="s">
        <v>44</v>
      </c>
      <c r="AC59" s="179">
        <v>230</v>
      </c>
      <c r="AD59" s="84">
        <v>23020</v>
      </c>
      <c r="AE59" s="179">
        <v>223964</v>
      </c>
      <c r="AF59" s="179">
        <v>223970</v>
      </c>
      <c r="AG59" s="179">
        <v>1</v>
      </c>
      <c r="AH59" s="7">
        <v>419</v>
      </c>
      <c r="AI59" s="7">
        <v>521</v>
      </c>
      <c r="AJ59" s="7">
        <v>599</v>
      </c>
      <c r="AK59" s="7">
        <v>482</v>
      </c>
      <c r="AL59" s="7">
        <v>608</v>
      </c>
      <c r="AM59" s="185">
        <v>699</v>
      </c>
      <c r="AN59" s="157"/>
      <c r="AO59" s="170"/>
      <c r="AP59" s="170"/>
      <c r="AQ59" s="170"/>
      <c r="AR59" s="170"/>
      <c r="AS59" s="170"/>
      <c r="AT59" s="170"/>
      <c r="AU59" s="157"/>
      <c r="AV59" s="157"/>
      <c r="AW59" s="157"/>
      <c r="AX59" s="157"/>
      <c r="AY59" s="157"/>
      <c r="AZ59" s="157"/>
      <c r="BA59" s="157"/>
    </row>
    <row r="60" spans="1:53" ht="14.5" customHeight="1" x14ac:dyDescent="0.35">
      <c r="A60" s="162"/>
      <c r="B60" s="170"/>
      <c r="C60" s="170"/>
      <c r="D60" s="170"/>
      <c r="E60" s="170"/>
      <c r="F60" s="170"/>
      <c r="G60" s="170"/>
      <c r="H60" s="157"/>
      <c r="I60" s="157"/>
      <c r="J60" s="157"/>
      <c r="K60" s="157"/>
      <c r="L60" s="157"/>
      <c r="M60" s="157"/>
      <c r="N60" s="157"/>
      <c r="O60" s="163" t="s">
        <v>26</v>
      </c>
      <c r="P60" s="178">
        <v>230</v>
      </c>
      <c r="Q60" s="179">
        <v>23010</v>
      </c>
      <c r="R60" s="179">
        <v>231002</v>
      </c>
      <c r="S60" s="179">
        <v>231003</v>
      </c>
      <c r="T60" s="179">
        <v>1</v>
      </c>
      <c r="U60" s="7">
        <v>653</v>
      </c>
      <c r="V60" s="7">
        <v>799</v>
      </c>
      <c r="W60" s="7">
        <v>900</v>
      </c>
      <c r="X60" s="7">
        <v>748</v>
      </c>
      <c r="Y60" s="7">
        <v>891</v>
      </c>
      <c r="Z60" s="185">
        <v>1025</v>
      </c>
      <c r="AA60" s="157"/>
      <c r="AB60" s="163" t="s">
        <v>44</v>
      </c>
      <c r="AC60" s="179">
        <v>230</v>
      </c>
      <c r="AD60" s="179">
        <v>23021</v>
      </c>
      <c r="AE60" s="179">
        <v>223963</v>
      </c>
      <c r="AF60" s="179">
        <v>223970</v>
      </c>
      <c r="AG60" s="179">
        <v>1</v>
      </c>
      <c r="AH60" s="7">
        <v>419</v>
      </c>
      <c r="AI60" s="7">
        <v>521</v>
      </c>
      <c r="AJ60" s="7">
        <v>599</v>
      </c>
      <c r="AK60" s="7">
        <v>482</v>
      </c>
      <c r="AL60" s="7">
        <v>608</v>
      </c>
      <c r="AM60" s="185">
        <v>699</v>
      </c>
      <c r="AN60" s="157"/>
      <c r="AO60" s="170"/>
      <c r="AP60" s="170"/>
      <c r="AQ60" s="170"/>
      <c r="AR60" s="170"/>
      <c r="AS60" s="170"/>
      <c r="AT60" s="170"/>
      <c r="AU60" s="157"/>
      <c r="AV60" s="157"/>
      <c r="AW60" s="157"/>
      <c r="AX60" s="157"/>
      <c r="AY60" s="157"/>
      <c r="AZ60" s="157"/>
      <c r="BA60" s="157"/>
    </row>
    <row r="61" spans="1:53" ht="14.5" customHeight="1" x14ac:dyDescent="0.35">
      <c r="A61" s="162"/>
      <c r="B61" s="170"/>
      <c r="C61" s="170"/>
      <c r="D61" s="170"/>
      <c r="E61" s="170"/>
      <c r="F61" s="170"/>
      <c r="G61" s="170"/>
      <c r="H61" s="157"/>
      <c r="I61" s="157"/>
      <c r="J61" s="157"/>
      <c r="K61" s="157"/>
      <c r="L61" s="157"/>
      <c r="M61" s="157"/>
      <c r="N61" s="157"/>
      <c r="O61" s="163" t="s">
        <v>26</v>
      </c>
      <c r="P61" s="178">
        <v>230</v>
      </c>
      <c r="Q61" s="179">
        <v>23011</v>
      </c>
      <c r="R61" s="170">
        <v>231003</v>
      </c>
      <c r="S61" s="170">
        <v>231004</v>
      </c>
      <c r="T61" s="179">
        <v>1</v>
      </c>
      <c r="U61" s="7">
        <v>916</v>
      </c>
      <c r="V61" s="7">
        <v>1035</v>
      </c>
      <c r="W61" s="7">
        <v>1191</v>
      </c>
      <c r="X61" s="7">
        <v>1067</v>
      </c>
      <c r="Y61" s="7">
        <v>1171</v>
      </c>
      <c r="Z61" s="185">
        <v>1346</v>
      </c>
      <c r="AA61" s="157"/>
      <c r="AB61" s="163" t="s">
        <v>44</v>
      </c>
      <c r="AC61" s="179">
        <v>230</v>
      </c>
      <c r="AD61" s="179">
        <v>23022</v>
      </c>
      <c r="AE61" s="179">
        <v>223939</v>
      </c>
      <c r="AF61" s="179">
        <v>223951</v>
      </c>
      <c r="AG61" s="179">
        <v>1</v>
      </c>
      <c r="AH61" s="7">
        <v>559</v>
      </c>
      <c r="AI61" s="7">
        <v>680</v>
      </c>
      <c r="AJ61" s="7">
        <v>782</v>
      </c>
      <c r="AK61" s="7">
        <v>643</v>
      </c>
      <c r="AL61" s="7">
        <v>793</v>
      </c>
      <c r="AM61" s="185">
        <v>835</v>
      </c>
      <c r="AN61" s="157"/>
      <c r="AO61" s="170"/>
      <c r="AP61" s="170"/>
      <c r="AQ61" s="170"/>
      <c r="AR61" s="170"/>
      <c r="AS61" s="170"/>
      <c r="AT61" s="170"/>
      <c r="AU61" s="157"/>
      <c r="AV61" s="157"/>
      <c r="AW61" s="157"/>
      <c r="AX61" s="157"/>
      <c r="AY61" s="157"/>
      <c r="AZ61" s="157"/>
      <c r="BA61" s="157"/>
    </row>
    <row r="62" spans="1:53" ht="14.5" customHeight="1" x14ac:dyDescent="0.35">
      <c r="A62" s="162"/>
      <c r="B62" s="170"/>
      <c r="C62" s="170"/>
      <c r="D62" s="170"/>
      <c r="E62" s="170"/>
      <c r="F62" s="170"/>
      <c r="G62" s="170"/>
      <c r="H62" s="157"/>
      <c r="I62" s="157"/>
      <c r="J62" s="157"/>
      <c r="K62" s="157"/>
      <c r="L62" s="157"/>
      <c r="M62" s="157"/>
      <c r="N62" s="157"/>
      <c r="O62" s="163" t="s">
        <v>26</v>
      </c>
      <c r="P62" s="178">
        <v>230</v>
      </c>
      <c r="Q62" s="179">
        <v>23012</v>
      </c>
      <c r="R62" s="179">
        <v>231001</v>
      </c>
      <c r="S62" s="179">
        <v>231002</v>
      </c>
      <c r="T62" s="179">
        <v>1</v>
      </c>
      <c r="U62" s="7">
        <v>653</v>
      </c>
      <c r="V62" s="7">
        <v>808</v>
      </c>
      <c r="W62" s="7">
        <v>900</v>
      </c>
      <c r="X62" s="7">
        <v>752</v>
      </c>
      <c r="Y62" s="7">
        <v>910</v>
      </c>
      <c r="Z62" s="185">
        <v>1016</v>
      </c>
      <c r="AA62" s="157"/>
      <c r="AB62" s="163" t="s">
        <v>44</v>
      </c>
      <c r="AC62" s="179">
        <v>230</v>
      </c>
      <c r="AD62" s="179">
        <v>23023</v>
      </c>
      <c r="AE62" s="179">
        <v>223941</v>
      </c>
      <c r="AF62" s="179">
        <v>223952</v>
      </c>
      <c r="AG62" s="179">
        <v>1</v>
      </c>
      <c r="AH62" s="7">
        <v>559</v>
      </c>
      <c r="AI62" s="7">
        <v>680</v>
      </c>
      <c r="AJ62" s="7">
        <v>782</v>
      </c>
      <c r="AK62" s="7">
        <v>643</v>
      </c>
      <c r="AL62" s="7">
        <v>793</v>
      </c>
      <c r="AM62" s="185">
        <v>835</v>
      </c>
      <c r="AN62" s="157"/>
      <c r="AO62" s="170"/>
      <c r="AP62" s="170"/>
      <c r="AQ62" s="170"/>
      <c r="AR62" s="170"/>
      <c r="AS62" s="170"/>
      <c r="AT62" s="170"/>
      <c r="AU62" s="157"/>
      <c r="AV62" s="157"/>
      <c r="AW62" s="157"/>
      <c r="AX62" s="157"/>
      <c r="AY62" s="157"/>
      <c r="AZ62" s="157"/>
      <c r="BA62" s="157"/>
    </row>
    <row r="63" spans="1:53" ht="14.5" customHeight="1" x14ac:dyDescent="0.35">
      <c r="A63" s="162"/>
      <c r="B63" s="170"/>
      <c r="C63" s="170"/>
      <c r="D63" s="170"/>
      <c r="E63" s="170"/>
      <c r="F63" s="170"/>
      <c r="G63" s="170"/>
      <c r="H63" s="157"/>
      <c r="I63" s="157"/>
      <c r="J63" s="157"/>
      <c r="K63" s="157"/>
      <c r="L63" s="157"/>
      <c r="M63" s="157"/>
      <c r="N63" s="157"/>
      <c r="O63" s="163" t="s">
        <v>26</v>
      </c>
      <c r="P63" s="178">
        <v>230</v>
      </c>
      <c r="Q63" s="179">
        <v>23013</v>
      </c>
      <c r="R63" s="179">
        <v>231002</v>
      </c>
      <c r="S63" s="179">
        <v>231003</v>
      </c>
      <c r="T63" s="179">
        <v>1</v>
      </c>
      <c r="U63" s="7">
        <v>653</v>
      </c>
      <c r="V63" s="7">
        <v>799</v>
      </c>
      <c r="W63" s="7">
        <v>900</v>
      </c>
      <c r="X63" s="7">
        <v>748</v>
      </c>
      <c r="Y63" s="7">
        <v>891</v>
      </c>
      <c r="Z63" s="185">
        <v>1016</v>
      </c>
      <c r="AA63" s="157"/>
      <c r="AB63" s="163" t="s">
        <v>44</v>
      </c>
      <c r="AC63" s="179">
        <v>230</v>
      </c>
      <c r="AD63" s="179">
        <v>23024</v>
      </c>
      <c r="AE63" s="179">
        <v>223940</v>
      </c>
      <c r="AF63" s="179">
        <v>223954</v>
      </c>
      <c r="AG63" s="179">
        <v>1</v>
      </c>
      <c r="AH63" s="7">
        <v>582</v>
      </c>
      <c r="AI63" s="7">
        <v>738</v>
      </c>
      <c r="AJ63" s="7">
        <v>830</v>
      </c>
      <c r="AK63" s="7">
        <v>694</v>
      </c>
      <c r="AL63" s="7">
        <v>796</v>
      </c>
      <c r="AM63" s="185">
        <v>835</v>
      </c>
      <c r="AN63" s="157"/>
      <c r="AO63" s="170"/>
      <c r="AP63" s="170"/>
      <c r="AQ63" s="170"/>
      <c r="AR63" s="170"/>
      <c r="AS63" s="170"/>
      <c r="AT63" s="170"/>
      <c r="AU63" s="157"/>
      <c r="AV63" s="157"/>
      <c r="AW63" s="157"/>
      <c r="AX63" s="157"/>
      <c r="AY63" s="157"/>
      <c r="AZ63" s="157"/>
      <c r="BA63" s="157"/>
    </row>
    <row r="64" spans="1:53" ht="14.5" customHeight="1" x14ac:dyDescent="0.35">
      <c r="A64" s="162"/>
      <c r="B64" s="170"/>
      <c r="C64" s="170"/>
      <c r="D64" s="170"/>
      <c r="E64" s="170"/>
      <c r="F64" s="170"/>
      <c r="G64" s="170"/>
      <c r="H64" s="157"/>
      <c r="I64" s="157"/>
      <c r="J64" s="157"/>
      <c r="K64" s="157"/>
      <c r="L64" s="157"/>
      <c r="M64" s="157"/>
      <c r="N64" s="157"/>
      <c r="O64" s="163" t="s">
        <v>26</v>
      </c>
      <c r="P64" s="178">
        <v>230</v>
      </c>
      <c r="Q64" s="179">
        <v>23015</v>
      </c>
      <c r="R64" s="179">
        <v>231000</v>
      </c>
      <c r="S64" s="179">
        <v>231001</v>
      </c>
      <c r="T64" s="179">
        <v>1</v>
      </c>
      <c r="U64" s="7">
        <v>653</v>
      </c>
      <c r="V64" s="7">
        <v>808</v>
      </c>
      <c r="W64" s="7">
        <v>900</v>
      </c>
      <c r="X64" s="7">
        <v>752</v>
      </c>
      <c r="Y64" s="7">
        <v>897</v>
      </c>
      <c r="Z64" s="185">
        <v>941</v>
      </c>
      <c r="AA64" s="157"/>
      <c r="AB64" s="163" t="s">
        <v>44</v>
      </c>
      <c r="AC64" s="179">
        <v>230</v>
      </c>
      <c r="AD64" s="179">
        <v>23025</v>
      </c>
      <c r="AE64" s="179">
        <v>223942</v>
      </c>
      <c r="AF64" s="179">
        <v>223953</v>
      </c>
      <c r="AG64" s="179">
        <v>1</v>
      </c>
      <c r="AH64" s="7">
        <v>559</v>
      </c>
      <c r="AI64" s="7">
        <v>680</v>
      </c>
      <c r="AJ64" s="7">
        <v>782</v>
      </c>
      <c r="AK64" s="7">
        <v>643</v>
      </c>
      <c r="AL64" s="7">
        <v>793</v>
      </c>
      <c r="AM64" s="185">
        <v>835</v>
      </c>
      <c r="AN64" s="157"/>
      <c r="AO64" s="170"/>
      <c r="AP64" s="170"/>
      <c r="AQ64" s="170"/>
      <c r="AR64" s="170"/>
      <c r="AS64" s="170"/>
      <c r="AT64" s="170"/>
      <c r="AU64" s="157"/>
      <c r="AV64" s="157"/>
      <c r="AW64" s="157"/>
      <c r="AX64" s="157"/>
      <c r="AY64" s="157"/>
      <c r="AZ64" s="157"/>
      <c r="BA64" s="157"/>
    </row>
    <row r="65" spans="1:53" ht="14.5" customHeight="1" x14ac:dyDescent="0.35">
      <c r="A65" s="162"/>
      <c r="B65" s="170"/>
      <c r="C65" s="170"/>
      <c r="D65" s="170"/>
      <c r="E65" s="170"/>
      <c r="F65" s="170"/>
      <c r="G65" s="170"/>
      <c r="H65" s="157"/>
      <c r="I65" s="157"/>
      <c r="J65" s="157"/>
      <c r="K65" s="157"/>
      <c r="L65" s="157"/>
      <c r="M65" s="157"/>
      <c r="N65" s="157"/>
      <c r="O65" s="163" t="s">
        <v>26</v>
      </c>
      <c r="P65" s="178">
        <v>230</v>
      </c>
      <c r="Q65" s="179">
        <v>23020</v>
      </c>
      <c r="R65" s="179">
        <v>231004</v>
      </c>
      <c r="S65" s="179">
        <v>231800</v>
      </c>
      <c r="T65" s="179">
        <v>1</v>
      </c>
      <c r="U65" s="7">
        <v>617</v>
      </c>
      <c r="V65" s="7">
        <v>799</v>
      </c>
      <c r="W65" s="7">
        <v>918</v>
      </c>
      <c r="X65" s="7">
        <v>782</v>
      </c>
      <c r="Y65" s="7">
        <v>970</v>
      </c>
      <c r="Z65" s="185">
        <v>1135</v>
      </c>
      <c r="AA65" s="157"/>
      <c r="AB65" s="163" t="s">
        <v>44</v>
      </c>
      <c r="AC65" s="179">
        <v>230</v>
      </c>
      <c r="AD65" s="179">
        <v>23026</v>
      </c>
      <c r="AE65" s="179">
        <v>224008</v>
      </c>
      <c r="AF65" s="179">
        <v>224012</v>
      </c>
      <c r="AG65" s="179">
        <v>1</v>
      </c>
      <c r="AH65" s="7">
        <v>370</v>
      </c>
      <c r="AI65" s="7">
        <v>466</v>
      </c>
      <c r="AJ65" s="7">
        <v>480</v>
      </c>
      <c r="AK65" s="7">
        <v>390</v>
      </c>
      <c r="AL65" s="7">
        <v>466</v>
      </c>
      <c r="AM65" s="185">
        <v>480</v>
      </c>
      <c r="AN65" s="157"/>
      <c r="AO65" s="170"/>
      <c r="AP65" s="170"/>
      <c r="AQ65" s="170"/>
      <c r="AR65" s="170"/>
      <c r="AS65" s="170"/>
      <c r="AT65" s="170"/>
      <c r="AU65" s="157"/>
      <c r="AV65" s="157"/>
      <c r="AW65" s="157"/>
      <c r="AX65" s="157"/>
      <c r="AY65" s="157"/>
      <c r="AZ65" s="157"/>
      <c r="BA65" s="157"/>
    </row>
    <row r="66" spans="1:53" ht="14.5" customHeight="1" x14ac:dyDescent="0.35">
      <c r="A66" s="162"/>
      <c r="B66" s="170"/>
      <c r="C66" s="170"/>
      <c r="D66" s="170"/>
      <c r="E66" s="170"/>
      <c r="F66" s="170"/>
      <c r="G66" s="170"/>
      <c r="H66" s="157"/>
      <c r="I66" s="157"/>
      <c r="J66" s="157"/>
      <c r="K66" s="157"/>
      <c r="L66" s="157"/>
      <c r="M66" s="157"/>
      <c r="N66" s="157"/>
      <c r="O66" s="163" t="s">
        <v>26</v>
      </c>
      <c r="P66" s="178">
        <v>230</v>
      </c>
      <c r="Q66" s="179">
        <v>23030</v>
      </c>
      <c r="R66" s="179">
        <v>232002</v>
      </c>
      <c r="S66" s="179">
        <v>232013</v>
      </c>
      <c r="T66" s="179">
        <v>1</v>
      </c>
      <c r="U66" s="7">
        <v>653</v>
      </c>
      <c r="V66" s="7">
        <v>808</v>
      </c>
      <c r="W66" s="7">
        <v>900</v>
      </c>
      <c r="X66" s="7">
        <v>752</v>
      </c>
      <c r="Y66" s="7">
        <v>910</v>
      </c>
      <c r="Z66" s="185">
        <v>1016</v>
      </c>
      <c r="AA66" s="157"/>
      <c r="AB66" s="163" t="s">
        <v>44</v>
      </c>
      <c r="AC66" s="179">
        <v>230</v>
      </c>
      <c r="AD66" s="179">
        <v>23027</v>
      </c>
      <c r="AE66" s="179">
        <v>224009</v>
      </c>
      <c r="AF66" s="179">
        <v>224011</v>
      </c>
      <c r="AG66" s="179">
        <v>1</v>
      </c>
      <c r="AH66" s="7">
        <v>370</v>
      </c>
      <c r="AI66" s="7">
        <v>466</v>
      </c>
      <c r="AJ66" s="7">
        <v>480</v>
      </c>
      <c r="AK66" s="7">
        <v>390</v>
      </c>
      <c r="AL66" s="7">
        <v>466</v>
      </c>
      <c r="AM66" s="185">
        <v>480</v>
      </c>
      <c r="AN66" s="157"/>
      <c r="AO66" s="170"/>
      <c r="AP66" s="170"/>
      <c r="AQ66" s="170"/>
      <c r="AR66" s="170"/>
      <c r="AS66" s="170"/>
      <c r="AT66" s="170"/>
      <c r="AU66" s="157"/>
      <c r="AV66" s="157"/>
      <c r="AW66" s="157"/>
      <c r="AX66" s="157"/>
      <c r="AY66" s="157"/>
      <c r="AZ66" s="157"/>
      <c r="BA66" s="157"/>
    </row>
    <row r="67" spans="1:53" ht="14.5" customHeight="1" x14ac:dyDescent="0.35">
      <c r="A67" s="162"/>
      <c r="B67" s="170"/>
      <c r="C67" s="170"/>
      <c r="D67" s="170"/>
      <c r="E67" s="170"/>
      <c r="F67" s="170"/>
      <c r="G67" s="170"/>
      <c r="H67" s="157"/>
      <c r="I67" s="157"/>
      <c r="J67" s="157"/>
      <c r="K67" s="157"/>
      <c r="L67" s="157"/>
      <c r="M67" s="157"/>
      <c r="N67" s="157"/>
      <c r="O67" s="163" t="s">
        <v>26</v>
      </c>
      <c r="P67" s="178">
        <v>230</v>
      </c>
      <c r="Q67" s="179">
        <v>23031</v>
      </c>
      <c r="R67" s="179">
        <v>232002</v>
      </c>
      <c r="S67" s="179">
        <v>232004</v>
      </c>
      <c r="T67" s="179">
        <v>1</v>
      </c>
      <c r="U67" s="7">
        <v>653</v>
      </c>
      <c r="V67" s="7">
        <v>738</v>
      </c>
      <c r="W67" s="7">
        <v>774</v>
      </c>
      <c r="X67" s="7">
        <v>738</v>
      </c>
      <c r="Y67" s="7">
        <v>738</v>
      </c>
      <c r="Z67" s="185">
        <v>774</v>
      </c>
      <c r="AA67" s="157"/>
      <c r="AB67" s="163" t="s">
        <v>44</v>
      </c>
      <c r="AC67" s="179">
        <v>230</v>
      </c>
      <c r="AD67" s="179">
        <v>23028</v>
      </c>
      <c r="AE67" s="179">
        <v>223941</v>
      </c>
      <c r="AF67" s="179">
        <v>223945</v>
      </c>
      <c r="AG67" s="179">
        <v>1</v>
      </c>
      <c r="AH67" s="7">
        <v>559</v>
      </c>
      <c r="AI67" s="7">
        <v>680</v>
      </c>
      <c r="AJ67" s="7">
        <v>782</v>
      </c>
      <c r="AK67" s="7">
        <v>643</v>
      </c>
      <c r="AL67" s="7">
        <v>793</v>
      </c>
      <c r="AM67" s="185">
        <v>912</v>
      </c>
      <c r="AN67" s="157"/>
      <c r="AO67" s="170"/>
      <c r="AP67" s="170"/>
      <c r="AQ67" s="170"/>
      <c r="AR67" s="170"/>
      <c r="AS67" s="170"/>
      <c r="AT67" s="170"/>
      <c r="AU67" s="157"/>
      <c r="AV67" s="157"/>
      <c r="AW67" s="157"/>
      <c r="AX67" s="157"/>
      <c r="AY67" s="157"/>
      <c r="AZ67" s="157"/>
      <c r="BA67" s="157"/>
    </row>
    <row r="68" spans="1:53" ht="14.5" customHeight="1" x14ac:dyDescent="0.35">
      <c r="A68" s="162"/>
      <c r="B68" s="170"/>
      <c r="C68" s="170"/>
      <c r="D68" s="170"/>
      <c r="E68" s="170"/>
      <c r="F68" s="170"/>
      <c r="G68" s="170"/>
      <c r="H68" s="157"/>
      <c r="I68" s="157"/>
      <c r="J68" s="157"/>
      <c r="K68" s="157"/>
      <c r="L68" s="157"/>
      <c r="M68" s="157"/>
      <c r="N68" s="157"/>
      <c r="O68" s="163" t="s">
        <v>26</v>
      </c>
      <c r="P68" s="178">
        <v>230</v>
      </c>
      <c r="Q68" s="179">
        <v>23032</v>
      </c>
      <c r="R68" s="179">
        <v>232013</v>
      </c>
      <c r="S68" s="179">
        <v>232003</v>
      </c>
      <c r="T68" s="179">
        <v>1</v>
      </c>
      <c r="U68" s="7">
        <v>653</v>
      </c>
      <c r="V68" s="7">
        <v>799</v>
      </c>
      <c r="W68" s="7">
        <v>900</v>
      </c>
      <c r="X68" s="7">
        <v>748</v>
      </c>
      <c r="Y68" s="7">
        <v>891</v>
      </c>
      <c r="Z68" s="185">
        <v>1016</v>
      </c>
      <c r="AA68" s="157"/>
      <c r="AB68" s="163" t="s">
        <v>44</v>
      </c>
      <c r="AC68" s="179">
        <v>230</v>
      </c>
      <c r="AD68" s="179">
        <v>23029</v>
      </c>
      <c r="AE68" s="179">
        <v>223940</v>
      </c>
      <c r="AF68" s="179">
        <v>223947</v>
      </c>
      <c r="AG68" s="179">
        <v>1</v>
      </c>
      <c r="AH68" s="7">
        <v>559</v>
      </c>
      <c r="AI68" s="7">
        <v>680</v>
      </c>
      <c r="AJ68" s="7">
        <v>782</v>
      </c>
      <c r="AK68" s="7">
        <v>643</v>
      </c>
      <c r="AL68" s="7">
        <v>793</v>
      </c>
      <c r="AM68" s="185">
        <v>835</v>
      </c>
      <c r="AN68" s="157"/>
      <c r="AO68" s="170"/>
      <c r="AP68" s="170"/>
      <c r="AQ68" s="170"/>
      <c r="AR68" s="170"/>
      <c r="AS68" s="170"/>
      <c r="AT68" s="170"/>
      <c r="AU68" s="157"/>
      <c r="AV68" s="157"/>
      <c r="AW68" s="157"/>
      <c r="AX68" s="157"/>
      <c r="AY68" s="157"/>
      <c r="AZ68" s="157"/>
      <c r="BA68" s="157"/>
    </row>
    <row r="69" spans="1:53" ht="14.5" customHeight="1" x14ac:dyDescent="0.35">
      <c r="A69" s="162"/>
      <c r="B69" s="170"/>
      <c r="C69" s="170"/>
      <c r="D69" s="170"/>
      <c r="E69" s="170"/>
      <c r="F69" s="170"/>
      <c r="G69" s="170"/>
      <c r="H69" s="157"/>
      <c r="I69" s="157"/>
      <c r="J69" s="157"/>
      <c r="K69" s="157"/>
      <c r="L69" s="157"/>
      <c r="M69" s="157"/>
      <c r="N69" s="157"/>
      <c r="O69" s="163" t="s">
        <v>26</v>
      </c>
      <c r="P69" s="178">
        <v>230</v>
      </c>
      <c r="Q69" s="179">
        <v>23033</v>
      </c>
      <c r="R69" s="179">
        <v>232003</v>
      </c>
      <c r="S69" s="179">
        <v>232004</v>
      </c>
      <c r="T69" s="179">
        <v>1</v>
      </c>
      <c r="U69" s="7">
        <v>653</v>
      </c>
      <c r="V69" s="7">
        <v>799</v>
      </c>
      <c r="W69" s="7">
        <v>900</v>
      </c>
      <c r="X69" s="7">
        <v>748</v>
      </c>
      <c r="Y69" s="7">
        <v>891</v>
      </c>
      <c r="Z69" s="185">
        <v>1016</v>
      </c>
      <c r="AA69" s="157"/>
      <c r="AB69" s="163" t="s">
        <v>44</v>
      </c>
      <c r="AC69" s="179">
        <v>230</v>
      </c>
      <c r="AD69" s="179">
        <v>23030</v>
      </c>
      <c r="AE69" s="179">
        <v>223942</v>
      </c>
      <c r="AF69" s="179">
        <v>223946</v>
      </c>
      <c r="AG69" s="179">
        <v>1</v>
      </c>
      <c r="AH69" s="7">
        <v>559</v>
      </c>
      <c r="AI69" s="7">
        <v>680</v>
      </c>
      <c r="AJ69" s="7">
        <v>782</v>
      </c>
      <c r="AK69" s="7">
        <v>643</v>
      </c>
      <c r="AL69" s="7">
        <v>776</v>
      </c>
      <c r="AM69" s="185">
        <v>800</v>
      </c>
      <c r="AN69" s="157"/>
      <c r="AO69" s="170"/>
      <c r="AP69" s="170"/>
      <c r="AQ69" s="170"/>
      <c r="AR69" s="170"/>
      <c r="AS69" s="170"/>
      <c r="AT69" s="170"/>
      <c r="AU69" s="157"/>
      <c r="AV69" s="157"/>
      <c r="AW69" s="157"/>
      <c r="AX69" s="157"/>
      <c r="AY69" s="157"/>
      <c r="AZ69" s="157"/>
      <c r="BA69" s="157"/>
    </row>
    <row r="70" spans="1:53" ht="15" customHeight="1" x14ac:dyDescent="0.35">
      <c r="A70" s="162"/>
      <c r="B70" s="170"/>
      <c r="C70" s="170"/>
      <c r="D70" s="170"/>
      <c r="E70" s="170"/>
      <c r="F70" s="170"/>
      <c r="G70" s="170"/>
      <c r="H70" s="157"/>
      <c r="I70" s="157"/>
      <c r="J70" s="157"/>
      <c r="K70" s="157"/>
      <c r="L70" s="157"/>
      <c r="M70" s="157"/>
      <c r="N70" s="157"/>
      <c r="O70" s="163" t="s">
        <v>26</v>
      </c>
      <c r="P70" s="178">
        <v>230</v>
      </c>
      <c r="Q70" s="179">
        <v>23034</v>
      </c>
      <c r="R70" s="179">
        <v>232006</v>
      </c>
      <c r="S70" s="179">
        <v>232004</v>
      </c>
      <c r="T70" s="179">
        <v>1</v>
      </c>
      <c r="U70" s="7">
        <v>653</v>
      </c>
      <c r="V70" s="7">
        <v>799</v>
      </c>
      <c r="W70" s="7">
        <v>900</v>
      </c>
      <c r="X70" s="7">
        <v>748</v>
      </c>
      <c r="Y70" s="7">
        <v>891</v>
      </c>
      <c r="Z70" s="185">
        <v>1016</v>
      </c>
      <c r="AA70" s="157"/>
      <c r="AB70" s="163" t="s">
        <v>44</v>
      </c>
      <c r="AC70" s="179">
        <v>230</v>
      </c>
      <c r="AD70" s="179">
        <v>23031</v>
      </c>
      <c r="AE70" s="179">
        <v>223939</v>
      </c>
      <c r="AF70" s="179">
        <v>223944</v>
      </c>
      <c r="AG70" s="179">
        <v>1</v>
      </c>
      <c r="AH70" s="7">
        <v>559</v>
      </c>
      <c r="AI70" s="7">
        <v>680</v>
      </c>
      <c r="AJ70" s="7">
        <v>782</v>
      </c>
      <c r="AK70" s="7">
        <v>643</v>
      </c>
      <c r="AL70" s="7">
        <v>776</v>
      </c>
      <c r="AM70" s="185">
        <v>800</v>
      </c>
      <c r="AN70" s="157"/>
      <c r="AO70" s="170"/>
      <c r="AP70" s="170"/>
      <c r="AQ70" s="170"/>
      <c r="AR70" s="170"/>
      <c r="AS70" s="170"/>
      <c r="AT70" s="170"/>
      <c r="AU70" s="157"/>
      <c r="AV70" s="157"/>
      <c r="AW70" s="157"/>
      <c r="AX70" s="157"/>
      <c r="AY70" s="157"/>
      <c r="AZ70" s="157"/>
      <c r="BA70" s="157"/>
    </row>
    <row r="71" spans="1:53" ht="15" customHeight="1" x14ac:dyDescent="0.35">
      <c r="A71" s="162"/>
      <c r="B71" s="170"/>
      <c r="C71" s="170"/>
      <c r="D71" s="170"/>
      <c r="E71" s="170"/>
      <c r="F71" s="170"/>
      <c r="G71" s="170"/>
      <c r="H71" s="157"/>
      <c r="I71" s="157"/>
      <c r="J71" s="157"/>
      <c r="K71" s="157"/>
      <c r="L71" s="157"/>
      <c r="M71" s="157"/>
      <c r="N71" s="157"/>
      <c r="O71" s="163" t="s">
        <v>26</v>
      </c>
      <c r="P71" s="178">
        <v>230</v>
      </c>
      <c r="Q71" s="179">
        <v>23045</v>
      </c>
      <c r="R71" s="179">
        <v>231004</v>
      </c>
      <c r="S71" s="179">
        <v>232013</v>
      </c>
      <c r="T71" s="179">
        <v>1</v>
      </c>
      <c r="U71" s="7">
        <v>653</v>
      </c>
      <c r="V71" s="7">
        <v>799</v>
      </c>
      <c r="W71" s="7">
        <v>900</v>
      </c>
      <c r="X71" s="7">
        <v>748</v>
      </c>
      <c r="Y71" s="7">
        <v>891</v>
      </c>
      <c r="Z71" s="185">
        <v>1016</v>
      </c>
      <c r="AA71" s="157"/>
      <c r="AB71" s="163" t="s">
        <v>44</v>
      </c>
      <c r="AC71" s="179">
        <v>230</v>
      </c>
      <c r="AD71" s="179">
        <v>23032</v>
      </c>
      <c r="AE71" s="179">
        <v>223938</v>
      </c>
      <c r="AF71" s="179">
        <v>223939</v>
      </c>
      <c r="AG71" s="179">
        <v>1</v>
      </c>
      <c r="AH71" s="7">
        <v>559</v>
      </c>
      <c r="AI71" s="7">
        <v>680</v>
      </c>
      <c r="AJ71" s="7">
        <v>782</v>
      </c>
      <c r="AK71" s="7">
        <v>643</v>
      </c>
      <c r="AL71" s="7">
        <v>793</v>
      </c>
      <c r="AM71" s="185">
        <v>835</v>
      </c>
      <c r="AN71" s="157"/>
      <c r="AO71" s="170"/>
      <c r="AP71" s="170"/>
      <c r="AQ71" s="170"/>
      <c r="AR71" s="170"/>
      <c r="AS71" s="170"/>
      <c r="AT71" s="170"/>
      <c r="AU71" s="157"/>
      <c r="AV71" s="157"/>
      <c r="AW71" s="157"/>
      <c r="AX71" s="157"/>
      <c r="AY71" s="157"/>
      <c r="AZ71" s="157"/>
      <c r="BA71" s="157"/>
    </row>
    <row r="72" spans="1:53" ht="15" customHeight="1" x14ac:dyDescent="0.35">
      <c r="A72" s="162"/>
      <c r="B72" s="170"/>
      <c r="C72" s="170"/>
      <c r="D72" s="170"/>
      <c r="E72" s="170"/>
      <c r="F72" s="170"/>
      <c r="G72" s="170"/>
      <c r="H72" s="157"/>
      <c r="I72" s="157"/>
      <c r="J72" s="157"/>
      <c r="K72" s="157"/>
      <c r="L72" s="157"/>
      <c r="M72" s="157"/>
      <c r="N72" s="157"/>
      <c r="O72" s="163" t="s">
        <v>26</v>
      </c>
      <c r="P72" s="178">
        <v>230</v>
      </c>
      <c r="Q72" s="179">
        <v>23057</v>
      </c>
      <c r="R72" s="179">
        <v>232013</v>
      </c>
      <c r="S72" s="179">
        <v>231004</v>
      </c>
      <c r="T72" s="179">
        <v>2</v>
      </c>
      <c r="U72" s="7">
        <v>653</v>
      </c>
      <c r="V72" s="7">
        <v>799</v>
      </c>
      <c r="W72" s="7">
        <v>900</v>
      </c>
      <c r="X72" s="7">
        <v>748</v>
      </c>
      <c r="Y72" s="7">
        <v>891</v>
      </c>
      <c r="Z72" s="185">
        <v>1016</v>
      </c>
      <c r="AA72" s="157"/>
      <c r="AB72" s="163" t="s">
        <v>44</v>
      </c>
      <c r="AC72" s="179">
        <v>230</v>
      </c>
      <c r="AD72" s="179">
        <v>23033</v>
      </c>
      <c r="AE72" s="179">
        <v>223937</v>
      </c>
      <c r="AF72" s="179">
        <v>223941</v>
      </c>
      <c r="AG72" s="179">
        <v>1</v>
      </c>
      <c r="AH72" s="7">
        <v>924</v>
      </c>
      <c r="AI72" s="7">
        <v>1073</v>
      </c>
      <c r="AJ72" s="7">
        <v>1106</v>
      </c>
      <c r="AK72" s="7">
        <v>994</v>
      </c>
      <c r="AL72" s="7">
        <v>1145</v>
      </c>
      <c r="AM72" s="185">
        <v>1180</v>
      </c>
      <c r="AN72" s="157"/>
      <c r="AO72" s="170"/>
      <c r="AP72" s="170"/>
      <c r="AQ72" s="170"/>
      <c r="AR72" s="170"/>
      <c r="AS72" s="170"/>
      <c r="AT72" s="170"/>
      <c r="AU72" s="157"/>
      <c r="AV72" s="157"/>
      <c r="AW72" s="157"/>
      <c r="AX72" s="157"/>
      <c r="AY72" s="157"/>
      <c r="AZ72" s="157"/>
      <c r="BA72" s="157"/>
    </row>
    <row r="73" spans="1:53" ht="15" customHeight="1" x14ac:dyDescent="0.35">
      <c r="A73" s="162"/>
      <c r="B73" s="170"/>
      <c r="C73" s="170"/>
      <c r="D73" s="170"/>
      <c r="E73" s="170"/>
      <c r="F73" s="170"/>
      <c r="G73" s="170"/>
      <c r="H73" s="157"/>
      <c r="I73" s="157"/>
      <c r="J73" s="157"/>
      <c r="K73" s="157"/>
      <c r="L73" s="157"/>
      <c r="M73" s="157"/>
      <c r="N73" s="157"/>
      <c r="O73" s="163" t="s">
        <v>26</v>
      </c>
      <c r="P73" s="178">
        <v>230</v>
      </c>
      <c r="Q73" s="179">
        <v>23069</v>
      </c>
      <c r="R73" s="179">
        <v>232001</v>
      </c>
      <c r="S73" s="179">
        <v>232927</v>
      </c>
      <c r="T73" s="179">
        <v>2</v>
      </c>
      <c r="U73" s="7">
        <v>525</v>
      </c>
      <c r="V73" s="7">
        <v>681</v>
      </c>
      <c r="W73" s="7">
        <v>771</v>
      </c>
      <c r="X73" s="7">
        <v>646</v>
      </c>
      <c r="Y73" s="7">
        <v>764</v>
      </c>
      <c r="Z73" s="185">
        <v>802</v>
      </c>
      <c r="AA73" s="157"/>
      <c r="AB73" s="163" t="s">
        <v>44</v>
      </c>
      <c r="AC73" s="179">
        <v>230</v>
      </c>
      <c r="AD73" s="179">
        <v>23034</v>
      </c>
      <c r="AE73" s="179">
        <v>223938</v>
      </c>
      <c r="AF73" s="179">
        <v>223940</v>
      </c>
      <c r="AG73" s="179">
        <v>1</v>
      </c>
      <c r="AH73" s="7">
        <v>796</v>
      </c>
      <c r="AI73" s="7">
        <v>796</v>
      </c>
      <c r="AJ73" s="7">
        <v>835</v>
      </c>
      <c r="AK73" s="7">
        <v>796</v>
      </c>
      <c r="AL73" s="7">
        <v>796</v>
      </c>
      <c r="AM73" s="185">
        <v>835</v>
      </c>
      <c r="AN73" s="157"/>
      <c r="AO73" s="170"/>
      <c r="AP73" s="170"/>
      <c r="AQ73" s="170"/>
      <c r="AR73" s="170"/>
      <c r="AS73" s="170"/>
      <c r="AT73" s="170"/>
      <c r="AU73" s="157"/>
      <c r="AV73" s="157"/>
      <c r="AW73" s="157"/>
      <c r="AX73" s="157"/>
      <c r="AY73" s="157"/>
      <c r="AZ73" s="157"/>
      <c r="BA73" s="157"/>
    </row>
    <row r="74" spans="1:53" ht="15" customHeight="1" x14ac:dyDescent="0.35">
      <c r="A74" s="162"/>
      <c r="B74" s="170"/>
      <c r="C74" s="170"/>
      <c r="D74" s="170"/>
      <c r="E74" s="170"/>
      <c r="F74" s="170"/>
      <c r="G74" s="170"/>
      <c r="H74" s="157"/>
      <c r="I74" s="157"/>
      <c r="J74" s="157"/>
      <c r="K74" s="157"/>
      <c r="L74" s="157"/>
      <c r="M74" s="157"/>
      <c r="N74" s="157"/>
      <c r="O74" s="163" t="s">
        <v>26</v>
      </c>
      <c r="P74" s="178">
        <v>230</v>
      </c>
      <c r="Q74" s="179">
        <v>23070</v>
      </c>
      <c r="R74" s="179">
        <v>232006</v>
      </c>
      <c r="S74" s="179">
        <v>232001</v>
      </c>
      <c r="T74" s="179">
        <v>1</v>
      </c>
      <c r="U74" s="7">
        <v>525</v>
      </c>
      <c r="V74" s="7">
        <v>681</v>
      </c>
      <c r="W74" s="7">
        <v>771</v>
      </c>
      <c r="X74" s="7">
        <v>646</v>
      </c>
      <c r="Y74" s="7">
        <v>807</v>
      </c>
      <c r="Z74" s="185">
        <v>913</v>
      </c>
      <c r="AA74" s="157"/>
      <c r="AB74" s="163" t="s">
        <v>44</v>
      </c>
      <c r="AC74" s="179">
        <v>230</v>
      </c>
      <c r="AD74" s="84">
        <v>23035</v>
      </c>
      <c r="AE74" s="179">
        <v>223937</v>
      </c>
      <c r="AF74" s="179">
        <v>223942</v>
      </c>
      <c r="AG74" s="179">
        <v>1</v>
      </c>
      <c r="AH74" s="7">
        <v>796</v>
      </c>
      <c r="AI74" s="7">
        <v>796</v>
      </c>
      <c r="AJ74" s="7">
        <v>835</v>
      </c>
      <c r="AK74" s="7">
        <v>796</v>
      </c>
      <c r="AL74" s="7">
        <v>796</v>
      </c>
      <c r="AM74" s="185">
        <v>835</v>
      </c>
      <c r="AN74" s="157"/>
      <c r="AO74" s="170"/>
      <c r="AP74" s="170"/>
      <c r="AQ74" s="170"/>
      <c r="AR74" s="170"/>
      <c r="AS74" s="170"/>
      <c r="AT74" s="170"/>
      <c r="AU74" s="157"/>
      <c r="AV74" s="157"/>
      <c r="AW74" s="157"/>
      <c r="AX74" s="157"/>
      <c r="AY74" s="157"/>
      <c r="AZ74" s="157"/>
      <c r="BA74" s="157"/>
    </row>
    <row r="75" spans="1:53" ht="14.5" customHeight="1" x14ac:dyDescent="0.35">
      <c r="A75" s="162"/>
      <c r="B75" s="170"/>
      <c r="C75" s="170"/>
      <c r="D75" s="170"/>
      <c r="E75" s="170"/>
      <c r="F75" s="170"/>
      <c r="G75" s="170"/>
      <c r="H75" s="157"/>
      <c r="I75" s="157"/>
      <c r="J75" s="157"/>
      <c r="K75" s="157"/>
      <c r="L75" s="157"/>
      <c r="M75" s="157"/>
      <c r="N75" s="157"/>
      <c r="O75" s="163" t="s">
        <v>26</v>
      </c>
      <c r="P75" s="178">
        <v>230</v>
      </c>
      <c r="Q75" s="179">
        <v>23076</v>
      </c>
      <c r="R75" s="179">
        <v>232004</v>
      </c>
      <c r="S75" s="179">
        <v>232000</v>
      </c>
      <c r="T75" s="179">
        <v>1</v>
      </c>
      <c r="U75" s="7">
        <v>395</v>
      </c>
      <c r="V75" s="7">
        <v>552</v>
      </c>
      <c r="W75" s="7">
        <v>638</v>
      </c>
      <c r="X75" s="7">
        <v>547</v>
      </c>
      <c r="Y75" s="7">
        <v>709</v>
      </c>
      <c r="Z75" s="185">
        <v>814</v>
      </c>
      <c r="AA75" s="157"/>
      <c r="AB75" s="163" t="s">
        <v>44</v>
      </c>
      <c r="AC75" s="179">
        <v>230</v>
      </c>
      <c r="AD75" s="179">
        <v>23040</v>
      </c>
      <c r="AE75" s="179">
        <v>223961</v>
      </c>
      <c r="AF75" s="179">
        <v>223965</v>
      </c>
      <c r="AG75" s="179">
        <v>1</v>
      </c>
      <c r="AH75" s="7">
        <v>559</v>
      </c>
      <c r="AI75" s="7">
        <v>680</v>
      </c>
      <c r="AJ75" s="7">
        <v>782</v>
      </c>
      <c r="AK75" s="7">
        <v>643</v>
      </c>
      <c r="AL75" s="7">
        <v>793</v>
      </c>
      <c r="AM75" s="185">
        <v>912</v>
      </c>
      <c r="AN75" s="157"/>
      <c r="AO75" s="170"/>
      <c r="AP75" s="170"/>
      <c r="AQ75" s="170"/>
      <c r="AR75" s="170"/>
      <c r="AS75" s="170"/>
      <c r="AT75" s="170"/>
      <c r="AU75" s="157"/>
      <c r="AV75" s="157"/>
      <c r="AW75" s="157"/>
      <c r="AX75" s="157"/>
      <c r="AY75" s="157"/>
      <c r="AZ75" s="157"/>
      <c r="BA75" s="157"/>
    </row>
    <row r="76" spans="1:53" ht="14.5" customHeight="1" x14ac:dyDescent="0.35">
      <c r="A76" s="162"/>
      <c r="B76" s="170"/>
      <c r="C76" s="170"/>
      <c r="D76" s="170"/>
      <c r="E76" s="170"/>
      <c r="F76" s="170"/>
      <c r="G76" s="170"/>
      <c r="H76" s="157"/>
      <c r="I76" s="157"/>
      <c r="J76" s="157"/>
      <c r="K76" s="157"/>
      <c r="L76" s="157"/>
      <c r="M76" s="157"/>
      <c r="N76" s="157"/>
      <c r="O76" s="163" t="s">
        <v>26</v>
      </c>
      <c r="P76" s="178">
        <v>230</v>
      </c>
      <c r="Q76" s="179">
        <v>23085</v>
      </c>
      <c r="R76" s="179">
        <v>232000</v>
      </c>
      <c r="S76" s="179">
        <v>232005</v>
      </c>
      <c r="T76" s="179">
        <v>1</v>
      </c>
      <c r="U76" s="7">
        <v>395</v>
      </c>
      <c r="V76" s="7">
        <v>552</v>
      </c>
      <c r="W76" s="7">
        <v>638</v>
      </c>
      <c r="X76" s="7">
        <v>547</v>
      </c>
      <c r="Y76" s="7">
        <v>709</v>
      </c>
      <c r="Z76" s="185">
        <v>814</v>
      </c>
      <c r="AA76" s="157"/>
      <c r="AB76" s="163" t="s">
        <v>44</v>
      </c>
      <c r="AC76" s="179">
        <v>230</v>
      </c>
      <c r="AD76" s="179">
        <v>23041</v>
      </c>
      <c r="AE76" s="179">
        <v>223962</v>
      </c>
      <c r="AF76" s="179">
        <v>223966</v>
      </c>
      <c r="AG76" s="179">
        <v>1</v>
      </c>
      <c r="AH76" s="7">
        <v>559</v>
      </c>
      <c r="AI76" s="7">
        <v>680</v>
      </c>
      <c r="AJ76" s="7">
        <v>782</v>
      </c>
      <c r="AK76" s="7">
        <v>643</v>
      </c>
      <c r="AL76" s="7">
        <v>793</v>
      </c>
      <c r="AM76" s="185">
        <v>853</v>
      </c>
      <c r="AN76" s="157"/>
      <c r="AO76" s="170"/>
      <c r="AP76" s="170"/>
      <c r="AQ76" s="170"/>
      <c r="AR76" s="170"/>
      <c r="AS76" s="170"/>
      <c r="AT76" s="170"/>
      <c r="AU76" s="157"/>
      <c r="AV76" s="157"/>
      <c r="AW76" s="157"/>
      <c r="AX76" s="157"/>
      <c r="AY76" s="157"/>
      <c r="AZ76" s="157"/>
      <c r="BA76" s="157"/>
    </row>
    <row r="77" spans="1:53" ht="14.5" customHeight="1" x14ac:dyDescent="0.35">
      <c r="A77" s="162"/>
      <c r="B77" s="170"/>
      <c r="C77" s="170"/>
      <c r="D77" s="170"/>
      <c r="E77" s="170"/>
      <c r="F77" s="170"/>
      <c r="G77" s="170"/>
      <c r="H77" s="157"/>
      <c r="I77" s="157"/>
      <c r="J77" s="157"/>
      <c r="K77" s="157"/>
      <c r="L77" s="157"/>
      <c r="M77" s="157"/>
      <c r="N77" s="157"/>
      <c r="O77" s="163" t="s">
        <v>26</v>
      </c>
      <c r="P77" s="178">
        <v>138</v>
      </c>
      <c r="Q77" s="179" t="s">
        <v>212</v>
      </c>
      <c r="R77" s="179">
        <v>232805</v>
      </c>
      <c r="S77" s="179">
        <v>232120</v>
      </c>
      <c r="T77" s="179">
        <v>1</v>
      </c>
      <c r="U77" s="7">
        <v>273</v>
      </c>
      <c r="V77" s="7">
        <v>286</v>
      </c>
      <c r="W77" s="7">
        <v>329</v>
      </c>
      <c r="X77" s="7">
        <v>286</v>
      </c>
      <c r="Y77" s="7">
        <v>286</v>
      </c>
      <c r="Z77" s="185">
        <v>329</v>
      </c>
      <c r="AA77" s="157"/>
      <c r="AB77" s="163" t="s">
        <v>44</v>
      </c>
      <c r="AC77" s="179">
        <v>230</v>
      </c>
      <c r="AD77" s="179">
        <v>23042</v>
      </c>
      <c r="AE77" s="179">
        <v>223962</v>
      </c>
      <c r="AF77" s="179">
        <v>223977</v>
      </c>
      <c r="AG77" s="179">
        <v>1</v>
      </c>
      <c r="AH77" s="7">
        <v>559</v>
      </c>
      <c r="AI77" s="7">
        <v>680</v>
      </c>
      <c r="AJ77" s="7">
        <v>782</v>
      </c>
      <c r="AK77" s="7">
        <v>643</v>
      </c>
      <c r="AL77" s="7">
        <v>793</v>
      </c>
      <c r="AM77" s="185">
        <v>835</v>
      </c>
      <c r="AN77" s="157"/>
      <c r="AO77" s="170"/>
      <c r="AP77" s="170"/>
      <c r="AQ77" s="170"/>
      <c r="AR77" s="170"/>
      <c r="AS77" s="170"/>
      <c r="AT77" s="170"/>
      <c r="AU77" s="157"/>
      <c r="AV77" s="157"/>
      <c r="AW77" s="157"/>
      <c r="AX77" s="157"/>
      <c r="AY77" s="157"/>
      <c r="AZ77" s="157"/>
      <c r="BA77" s="157"/>
    </row>
    <row r="78" spans="1:53" ht="14.5" customHeight="1" x14ac:dyDescent="0.35">
      <c r="A78" s="162"/>
      <c r="B78" s="170"/>
      <c r="C78" s="170"/>
      <c r="D78" s="170"/>
      <c r="E78" s="170"/>
      <c r="F78" s="170"/>
      <c r="G78" s="170"/>
      <c r="H78" s="157"/>
      <c r="I78" s="157"/>
      <c r="J78" s="157"/>
      <c r="K78" s="157"/>
      <c r="L78" s="157"/>
      <c r="M78" s="157"/>
      <c r="N78" s="157"/>
      <c r="O78" s="163" t="s">
        <v>26</v>
      </c>
      <c r="P78" s="178">
        <v>138</v>
      </c>
      <c r="Q78" s="179" t="s">
        <v>213</v>
      </c>
      <c r="R78" s="179">
        <v>232115</v>
      </c>
      <c r="S78" s="179">
        <v>232103</v>
      </c>
      <c r="T78" s="179">
        <v>1</v>
      </c>
      <c r="U78" s="7">
        <v>271</v>
      </c>
      <c r="V78" s="7">
        <v>347</v>
      </c>
      <c r="W78" s="7">
        <v>377</v>
      </c>
      <c r="X78" s="7">
        <v>313</v>
      </c>
      <c r="Y78" s="7">
        <v>389</v>
      </c>
      <c r="Z78" s="185">
        <v>427</v>
      </c>
      <c r="AA78" s="157"/>
      <c r="AB78" s="163" t="s">
        <v>44</v>
      </c>
      <c r="AC78" s="179">
        <v>230</v>
      </c>
      <c r="AD78" s="179">
        <v>23043</v>
      </c>
      <c r="AE78" s="179">
        <v>223961</v>
      </c>
      <c r="AF78" s="179">
        <v>223980</v>
      </c>
      <c r="AG78" s="179">
        <v>1</v>
      </c>
      <c r="AH78" s="7">
        <v>559</v>
      </c>
      <c r="AI78" s="7">
        <v>680</v>
      </c>
      <c r="AJ78" s="7">
        <v>782</v>
      </c>
      <c r="AK78" s="7">
        <v>643</v>
      </c>
      <c r="AL78" s="7">
        <v>793</v>
      </c>
      <c r="AM78" s="185">
        <v>835</v>
      </c>
      <c r="AN78" s="157"/>
      <c r="AO78" s="170"/>
      <c r="AP78" s="170"/>
      <c r="AQ78" s="170"/>
      <c r="AR78" s="170"/>
      <c r="AS78" s="170"/>
      <c r="AT78" s="170"/>
      <c r="AU78" s="157"/>
      <c r="AV78" s="157"/>
      <c r="AW78" s="157"/>
      <c r="AX78" s="157"/>
      <c r="AY78" s="157"/>
      <c r="AZ78" s="157"/>
      <c r="BA78" s="157"/>
    </row>
    <row r="79" spans="1:53" ht="15" customHeight="1" x14ac:dyDescent="0.35">
      <c r="A79" s="162"/>
      <c r="B79" s="170"/>
      <c r="C79" s="170"/>
      <c r="D79" s="170"/>
      <c r="E79" s="170"/>
      <c r="F79" s="170"/>
      <c r="G79" s="170"/>
      <c r="H79" s="157"/>
      <c r="I79" s="157"/>
      <c r="J79" s="157"/>
      <c r="K79" s="157"/>
      <c r="L79" s="157"/>
      <c r="M79" s="157"/>
      <c r="N79" s="157"/>
      <c r="O79" s="163" t="s">
        <v>26</v>
      </c>
      <c r="P79" s="178">
        <v>138</v>
      </c>
      <c r="Q79" s="179" t="s">
        <v>214</v>
      </c>
      <c r="R79" s="179">
        <v>232807</v>
      </c>
      <c r="S79" s="179">
        <v>232130</v>
      </c>
      <c r="T79" s="179">
        <v>1</v>
      </c>
      <c r="U79" s="7">
        <v>273</v>
      </c>
      <c r="V79" s="7">
        <v>348</v>
      </c>
      <c r="W79" s="7">
        <v>375</v>
      </c>
      <c r="X79" s="7">
        <v>315</v>
      </c>
      <c r="Y79" s="7">
        <v>389</v>
      </c>
      <c r="Z79" s="185">
        <v>424</v>
      </c>
      <c r="AA79" s="157"/>
      <c r="AB79" s="163" t="s">
        <v>44</v>
      </c>
      <c r="AC79" s="179">
        <v>230</v>
      </c>
      <c r="AD79" s="179">
        <v>23044</v>
      </c>
      <c r="AE79" s="179">
        <v>223962</v>
      </c>
      <c r="AF79" s="179">
        <v>223979</v>
      </c>
      <c r="AG79" s="179">
        <v>1</v>
      </c>
      <c r="AH79" s="7">
        <v>559</v>
      </c>
      <c r="AI79" s="7">
        <v>680</v>
      </c>
      <c r="AJ79" s="7">
        <v>782</v>
      </c>
      <c r="AK79" s="7">
        <v>643</v>
      </c>
      <c r="AL79" s="7">
        <v>793</v>
      </c>
      <c r="AM79" s="185">
        <v>835</v>
      </c>
      <c r="AN79" s="157"/>
      <c r="AO79" s="170"/>
      <c r="AP79" s="170"/>
      <c r="AQ79" s="170"/>
      <c r="AR79" s="170"/>
      <c r="AS79" s="170"/>
      <c r="AT79" s="170"/>
      <c r="AU79" s="157"/>
      <c r="AV79" s="157"/>
      <c r="AW79" s="157"/>
      <c r="AX79" s="157"/>
      <c r="AY79" s="157"/>
      <c r="AZ79" s="157"/>
      <c r="BA79" s="157"/>
    </row>
    <row r="80" spans="1:53" ht="15" customHeight="1" x14ac:dyDescent="0.35">
      <c r="A80" s="162"/>
      <c r="B80" s="170"/>
      <c r="C80" s="170"/>
      <c r="D80" s="170"/>
      <c r="E80" s="170"/>
      <c r="F80" s="170"/>
      <c r="G80" s="170"/>
      <c r="H80" s="157"/>
      <c r="I80" s="157"/>
      <c r="J80" s="157"/>
      <c r="K80" s="157"/>
      <c r="L80" s="157"/>
      <c r="M80" s="157"/>
      <c r="N80" s="157"/>
      <c r="O80" s="163" t="s">
        <v>26</v>
      </c>
      <c r="P80" s="178">
        <v>138</v>
      </c>
      <c r="Q80" s="179" t="s">
        <v>380</v>
      </c>
      <c r="R80" s="179">
        <v>232129</v>
      </c>
      <c r="S80" s="179">
        <v>232807</v>
      </c>
      <c r="T80" s="179">
        <v>1</v>
      </c>
      <c r="U80" s="7">
        <v>273</v>
      </c>
      <c r="V80" s="7">
        <v>347</v>
      </c>
      <c r="W80" s="7">
        <v>373</v>
      </c>
      <c r="X80" s="7">
        <v>315</v>
      </c>
      <c r="Y80" s="7">
        <v>389</v>
      </c>
      <c r="Z80" s="185">
        <v>423</v>
      </c>
      <c r="AA80" s="157"/>
      <c r="AB80" s="163" t="s">
        <v>44</v>
      </c>
      <c r="AC80" s="179">
        <v>230</v>
      </c>
      <c r="AD80" s="179">
        <v>23045</v>
      </c>
      <c r="AE80" s="179">
        <v>223961</v>
      </c>
      <c r="AF80" s="179">
        <v>223978</v>
      </c>
      <c r="AG80" s="179">
        <v>1</v>
      </c>
      <c r="AH80" s="7">
        <v>559</v>
      </c>
      <c r="AI80" s="7">
        <v>680</v>
      </c>
      <c r="AJ80" s="7">
        <v>782</v>
      </c>
      <c r="AK80" s="7">
        <v>643</v>
      </c>
      <c r="AL80" s="7">
        <v>793</v>
      </c>
      <c r="AM80" s="185">
        <v>835</v>
      </c>
      <c r="AN80" s="157"/>
      <c r="AO80" s="170"/>
      <c r="AP80" s="170"/>
      <c r="AQ80" s="170"/>
      <c r="AR80" s="170"/>
      <c r="AS80" s="170"/>
      <c r="AT80" s="170"/>
      <c r="AU80" s="157"/>
      <c r="AV80" s="157"/>
      <c r="AW80" s="157"/>
      <c r="AX80" s="157"/>
      <c r="AY80" s="157"/>
      <c r="AZ80" s="157"/>
      <c r="BA80" s="157"/>
    </row>
    <row r="81" spans="1:53" ht="14.5" customHeight="1" x14ac:dyDescent="0.35">
      <c r="A81" s="162"/>
      <c r="B81" s="170"/>
      <c r="C81" s="170"/>
      <c r="D81" s="170"/>
      <c r="E81" s="170"/>
      <c r="F81" s="170"/>
      <c r="G81" s="170"/>
      <c r="H81" s="157"/>
      <c r="I81" s="157"/>
      <c r="J81" s="157"/>
      <c r="K81" s="157"/>
      <c r="L81" s="157"/>
      <c r="M81" s="157"/>
      <c r="N81" s="157"/>
      <c r="O81" s="163" t="s">
        <v>26</v>
      </c>
      <c r="P81" s="178">
        <v>138</v>
      </c>
      <c r="Q81" s="179" t="s">
        <v>215</v>
      </c>
      <c r="R81" s="179">
        <v>232123</v>
      </c>
      <c r="S81" s="179">
        <v>232121</v>
      </c>
      <c r="T81" s="179">
        <v>1</v>
      </c>
      <c r="U81" s="7">
        <v>308</v>
      </c>
      <c r="V81" s="7">
        <v>343</v>
      </c>
      <c r="W81" s="7">
        <v>354</v>
      </c>
      <c r="X81" s="7">
        <v>332</v>
      </c>
      <c r="Y81" s="7">
        <v>361</v>
      </c>
      <c r="Z81" s="185">
        <v>372</v>
      </c>
      <c r="AA81" s="157"/>
      <c r="AB81" s="163" t="s">
        <v>44</v>
      </c>
      <c r="AC81" s="179">
        <v>230</v>
      </c>
      <c r="AD81" s="179">
        <v>23046</v>
      </c>
      <c r="AE81" s="179">
        <v>223961</v>
      </c>
      <c r="AF81" s="179">
        <v>223964</v>
      </c>
      <c r="AG81" s="179">
        <v>1</v>
      </c>
      <c r="AH81" s="7">
        <v>559</v>
      </c>
      <c r="AI81" s="7">
        <v>680</v>
      </c>
      <c r="AJ81" s="7">
        <v>782</v>
      </c>
      <c r="AK81" s="7">
        <v>643</v>
      </c>
      <c r="AL81" s="7">
        <v>793</v>
      </c>
      <c r="AM81" s="185">
        <v>912</v>
      </c>
      <c r="AN81" s="157"/>
      <c r="AO81" s="170"/>
      <c r="AP81" s="170"/>
      <c r="AQ81" s="170"/>
      <c r="AR81" s="170"/>
      <c r="AS81" s="170"/>
      <c r="AT81" s="170"/>
      <c r="AU81" s="157"/>
      <c r="AV81" s="157"/>
      <c r="AW81" s="157"/>
      <c r="AX81" s="157"/>
      <c r="AY81" s="157"/>
      <c r="AZ81" s="157"/>
      <c r="BA81" s="157"/>
    </row>
    <row r="82" spans="1:53" ht="14.5" customHeight="1" x14ac:dyDescent="0.35">
      <c r="A82" s="162"/>
      <c r="B82" s="170"/>
      <c r="C82" s="170"/>
      <c r="D82" s="170"/>
      <c r="E82" s="170"/>
      <c r="F82" s="170"/>
      <c r="G82" s="170"/>
      <c r="H82" s="157"/>
      <c r="I82" s="157"/>
      <c r="J82" s="157"/>
      <c r="K82" s="157"/>
      <c r="L82" s="157"/>
      <c r="M82" s="157"/>
      <c r="N82" s="157"/>
      <c r="O82" s="163" t="s">
        <v>26</v>
      </c>
      <c r="P82" s="178">
        <v>138</v>
      </c>
      <c r="Q82" s="179" t="s">
        <v>216</v>
      </c>
      <c r="R82" s="179">
        <v>232125</v>
      </c>
      <c r="S82" s="179">
        <v>232123</v>
      </c>
      <c r="T82" s="179">
        <v>1</v>
      </c>
      <c r="U82" s="7">
        <v>329</v>
      </c>
      <c r="V82" s="7">
        <v>372</v>
      </c>
      <c r="W82" s="7">
        <v>428</v>
      </c>
      <c r="X82" s="7">
        <v>384</v>
      </c>
      <c r="Y82" s="7">
        <v>421</v>
      </c>
      <c r="Z82" s="185">
        <v>484</v>
      </c>
      <c r="AA82" s="157"/>
      <c r="AB82" s="163" t="s">
        <v>44</v>
      </c>
      <c r="AC82" s="179">
        <v>230</v>
      </c>
      <c r="AD82" s="179">
        <v>23051</v>
      </c>
      <c r="AE82" s="179">
        <v>224018</v>
      </c>
      <c r="AF82" s="179">
        <v>223015</v>
      </c>
      <c r="AG82" s="179">
        <v>1</v>
      </c>
      <c r="AH82" s="7">
        <v>366</v>
      </c>
      <c r="AI82" s="7">
        <v>509</v>
      </c>
      <c r="AJ82" s="7">
        <v>560</v>
      </c>
      <c r="AK82" s="7">
        <v>384</v>
      </c>
      <c r="AL82" s="7">
        <v>519</v>
      </c>
      <c r="AM82" s="185">
        <v>535</v>
      </c>
      <c r="AN82" s="157"/>
      <c r="AO82" s="170"/>
      <c r="AP82" s="170"/>
      <c r="AQ82" s="170"/>
      <c r="AR82" s="170"/>
      <c r="AS82" s="170"/>
      <c r="AT82" s="170"/>
      <c r="AU82" s="157"/>
      <c r="AV82" s="157"/>
      <c r="AW82" s="157"/>
      <c r="AX82" s="157"/>
      <c r="AY82" s="157"/>
      <c r="AZ82" s="157"/>
      <c r="BA82" s="157"/>
    </row>
    <row r="83" spans="1:53" ht="14.5" customHeight="1" x14ac:dyDescent="0.35">
      <c r="A83" s="162"/>
      <c r="B83" s="170"/>
      <c r="C83" s="170"/>
      <c r="D83" s="170"/>
      <c r="E83" s="170"/>
      <c r="F83" s="170"/>
      <c r="G83" s="170"/>
      <c r="H83" s="157"/>
      <c r="I83" s="157"/>
      <c r="J83" s="157"/>
      <c r="K83" s="157"/>
      <c r="L83" s="157"/>
      <c r="M83" s="157"/>
      <c r="N83" s="157"/>
      <c r="O83" s="163" t="s">
        <v>26</v>
      </c>
      <c r="P83" s="178">
        <v>138</v>
      </c>
      <c r="Q83" s="179" t="s">
        <v>217</v>
      </c>
      <c r="R83" s="179">
        <v>232122</v>
      </c>
      <c r="S83" s="179">
        <v>232124</v>
      </c>
      <c r="T83" s="179">
        <v>1</v>
      </c>
      <c r="U83" s="7">
        <v>271</v>
      </c>
      <c r="V83" s="7">
        <v>348</v>
      </c>
      <c r="W83" s="7">
        <v>381</v>
      </c>
      <c r="X83" s="7">
        <v>313</v>
      </c>
      <c r="Y83" s="7">
        <v>389</v>
      </c>
      <c r="Z83" s="185">
        <v>432</v>
      </c>
      <c r="AA83" s="157"/>
      <c r="AB83" s="163" t="s">
        <v>44</v>
      </c>
      <c r="AC83" s="179">
        <v>230</v>
      </c>
      <c r="AD83" s="179">
        <v>23054</v>
      </c>
      <c r="AE83" s="179">
        <v>223979</v>
      </c>
      <c r="AF83" s="179">
        <v>224060</v>
      </c>
      <c r="AG83" s="179">
        <v>1</v>
      </c>
      <c r="AH83" s="7">
        <v>559</v>
      </c>
      <c r="AI83" s="7">
        <v>680</v>
      </c>
      <c r="AJ83" s="7">
        <v>782</v>
      </c>
      <c r="AK83" s="7">
        <v>643</v>
      </c>
      <c r="AL83" s="7">
        <v>793</v>
      </c>
      <c r="AM83" s="185">
        <v>835</v>
      </c>
      <c r="AN83" s="157"/>
      <c r="AO83" s="170"/>
      <c r="AP83" s="170"/>
      <c r="AQ83" s="170"/>
      <c r="AR83" s="170"/>
      <c r="AS83" s="170"/>
      <c r="AT83" s="170"/>
      <c r="AU83" s="157"/>
      <c r="AV83" s="157"/>
      <c r="AW83" s="157"/>
      <c r="AX83" s="157"/>
      <c r="AY83" s="157"/>
      <c r="AZ83" s="157"/>
      <c r="BA83" s="157"/>
    </row>
    <row r="84" spans="1:53" ht="14.5" customHeight="1" x14ac:dyDescent="0.35">
      <c r="A84" s="162"/>
      <c r="B84" s="170"/>
      <c r="C84" s="170"/>
      <c r="D84" s="170"/>
      <c r="E84" s="170"/>
      <c r="F84" s="170"/>
      <c r="G84" s="170"/>
      <c r="H84" s="157"/>
      <c r="I84" s="157"/>
      <c r="J84" s="157"/>
      <c r="K84" s="157"/>
      <c r="L84" s="157"/>
      <c r="M84" s="157"/>
      <c r="N84" s="157"/>
      <c r="O84" s="163" t="s">
        <v>26</v>
      </c>
      <c r="P84" s="178">
        <v>138</v>
      </c>
      <c r="Q84" s="179" t="s">
        <v>218</v>
      </c>
      <c r="R84" s="179">
        <v>232122</v>
      </c>
      <c r="S84" s="179">
        <v>232138</v>
      </c>
      <c r="T84" s="179">
        <v>1</v>
      </c>
      <c r="U84" s="7">
        <v>273</v>
      </c>
      <c r="V84" s="7">
        <v>348</v>
      </c>
      <c r="W84" s="7">
        <v>375</v>
      </c>
      <c r="X84" s="7">
        <v>315</v>
      </c>
      <c r="Y84" s="7">
        <v>389</v>
      </c>
      <c r="Z84" s="185">
        <v>424</v>
      </c>
      <c r="AA84" s="157"/>
      <c r="AB84" s="163" t="s">
        <v>44</v>
      </c>
      <c r="AC84" s="179">
        <v>230</v>
      </c>
      <c r="AD84" s="179">
        <v>23058</v>
      </c>
      <c r="AE84" s="179">
        <v>223982</v>
      </c>
      <c r="AF84" s="179">
        <v>224015</v>
      </c>
      <c r="AG84" s="179">
        <v>1</v>
      </c>
      <c r="AH84" s="7">
        <v>796</v>
      </c>
      <c r="AI84" s="7">
        <v>796</v>
      </c>
      <c r="AJ84" s="7">
        <v>835</v>
      </c>
      <c r="AK84" s="7">
        <v>796</v>
      </c>
      <c r="AL84" s="7">
        <v>796</v>
      </c>
      <c r="AM84" s="185">
        <v>835</v>
      </c>
      <c r="AN84" s="157"/>
      <c r="AO84" s="170"/>
      <c r="AP84" s="170"/>
      <c r="AQ84" s="170"/>
      <c r="AR84" s="170"/>
      <c r="AS84" s="170"/>
      <c r="AT84" s="170"/>
      <c r="AU84" s="157"/>
      <c r="AV84" s="157"/>
      <c r="AW84" s="157"/>
      <c r="AX84" s="157"/>
      <c r="AY84" s="157"/>
      <c r="AZ84" s="157"/>
      <c r="BA84" s="157"/>
    </row>
    <row r="85" spans="1:53" ht="14.5" customHeight="1" x14ac:dyDescent="0.35">
      <c r="A85" s="162"/>
      <c r="B85" s="170"/>
      <c r="C85" s="170"/>
      <c r="D85" s="170"/>
      <c r="E85" s="170"/>
      <c r="F85" s="170"/>
      <c r="G85" s="170"/>
      <c r="H85" s="157"/>
      <c r="I85" s="157"/>
      <c r="J85" s="157"/>
      <c r="K85" s="157"/>
      <c r="L85" s="157"/>
      <c r="M85" s="157"/>
      <c r="N85" s="157"/>
      <c r="O85" s="163" t="s">
        <v>26</v>
      </c>
      <c r="P85" s="178">
        <v>138</v>
      </c>
      <c r="Q85" s="179" t="s">
        <v>219</v>
      </c>
      <c r="R85" s="179">
        <v>232121</v>
      </c>
      <c r="S85" s="179">
        <v>232806</v>
      </c>
      <c r="T85" s="179">
        <v>1</v>
      </c>
      <c r="U85" s="7">
        <v>273</v>
      </c>
      <c r="V85" s="7">
        <v>348</v>
      </c>
      <c r="W85" s="7">
        <v>375</v>
      </c>
      <c r="X85" s="7">
        <v>315</v>
      </c>
      <c r="Y85" s="7">
        <v>389</v>
      </c>
      <c r="Z85" s="185">
        <v>424</v>
      </c>
      <c r="AA85" s="157"/>
      <c r="AB85" s="163" t="s">
        <v>44</v>
      </c>
      <c r="AC85" s="179">
        <v>230</v>
      </c>
      <c r="AD85" s="179">
        <v>23059</v>
      </c>
      <c r="AE85" s="179">
        <v>223982</v>
      </c>
      <c r="AF85" s="179">
        <v>224017</v>
      </c>
      <c r="AG85" s="179">
        <v>1</v>
      </c>
      <c r="AH85" s="7">
        <v>1076</v>
      </c>
      <c r="AI85" s="7">
        <v>1164</v>
      </c>
      <c r="AJ85" s="7">
        <v>1200</v>
      </c>
      <c r="AK85" s="7">
        <v>1144</v>
      </c>
      <c r="AL85" s="7">
        <v>1164</v>
      </c>
      <c r="AM85" s="185">
        <v>1200</v>
      </c>
      <c r="AN85" s="157"/>
      <c r="AO85" s="170"/>
      <c r="AP85" s="170"/>
      <c r="AQ85" s="170"/>
      <c r="AR85" s="170"/>
      <c r="AS85" s="170"/>
      <c r="AT85" s="170"/>
      <c r="AU85" s="157"/>
      <c r="AV85" s="157"/>
      <c r="AW85" s="157"/>
      <c r="AX85" s="157"/>
      <c r="AY85" s="157"/>
      <c r="AZ85" s="157"/>
      <c r="BA85" s="157"/>
    </row>
    <row r="86" spans="1:53" ht="14.5" customHeight="1" x14ac:dyDescent="0.35">
      <c r="A86" s="162"/>
      <c r="B86" s="170"/>
      <c r="C86" s="170"/>
      <c r="D86" s="170"/>
      <c r="E86" s="170"/>
      <c r="F86" s="170"/>
      <c r="G86" s="170"/>
      <c r="H86" s="157"/>
      <c r="I86" s="157"/>
      <c r="J86" s="157"/>
      <c r="K86" s="157"/>
      <c r="L86" s="157"/>
      <c r="M86" s="157"/>
      <c r="N86" s="157"/>
      <c r="O86" s="163" t="s">
        <v>26</v>
      </c>
      <c r="P86" s="178">
        <v>138</v>
      </c>
      <c r="Q86" s="179" t="s">
        <v>220</v>
      </c>
      <c r="R86" s="179">
        <v>232806</v>
      </c>
      <c r="S86" s="179">
        <v>232138</v>
      </c>
      <c r="T86" s="179">
        <v>1</v>
      </c>
      <c r="U86" s="7">
        <v>273</v>
      </c>
      <c r="V86" s="7">
        <v>348</v>
      </c>
      <c r="W86" s="7">
        <v>375</v>
      </c>
      <c r="X86" s="7">
        <v>315</v>
      </c>
      <c r="Y86" s="7">
        <v>392</v>
      </c>
      <c r="Z86" s="185">
        <v>424</v>
      </c>
      <c r="AA86" s="157"/>
      <c r="AB86" s="163" t="s">
        <v>44</v>
      </c>
      <c r="AC86" s="179">
        <v>230</v>
      </c>
      <c r="AD86" s="179">
        <v>23060</v>
      </c>
      <c r="AE86" s="179">
        <v>223982</v>
      </c>
      <c r="AF86" s="179">
        <v>224018</v>
      </c>
      <c r="AG86" s="179">
        <v>1</v>
      </c>
      <c r="AH86" s="7">
        <v>1076</v>
      </c>
      <c r="AI86" s="7">
        <v>1164</v>
      </c>
      <c r="AJ86" s="7">
        <v>1200</v>
      </c>
      <c r="AK86" s="7">
        <v>1144</v>
      </c>
      <c r="AL86" s="7">
        <v>1164</v>
      </c>
      <c r="AM86" s="185">
        <v>1200</v>
      </c>
      <c r="AN86" s="157"/>
      <c r="AO86" s="170"/>
      <c r="AP86" s="170"/>
      <c r="AQ86" s="170"/>
      <c r="AR86" s="170"/>
      <c r="AS86" s="170"/>
      <c r="AT86" s="170"/>
      <c r="AU86" s="157"/>
      <c r="AV86" s="157"/>
      <c r="AW86" s="157"/>
      <c r="AX86" s="157"/>
      <c r="AY86" s="157"/>
      <c r="AZ86" s="157"/>
      <c r="BA86" s="157"/>
    </row>
    <row r="87" spans="1:53" ht="14.5" customHeight="1" x14ac:dyDescent="0.35">
      <c r="A87" s="162"/>
      <c r="B87" s="170"/>
      <c r="C87" s="170"/>
      <c r="D87" s="170"/>
      <c r="E87" s="170"/>
      <c r="F87" s="170"/>
      <c r="G87" s="170"/>
      <c r="H87" s="157"/>
      <c r="I87" s="157"/>
      <c r="J87" s="157"/>
      <c r="K87" s="157"/>
      <c r="L87" s="157"/>
      <c r="M87" s="157"/>
      <c r="N87" s="157"/>
      <c r="O87" s="163" t="s">
        <v>26</v>
      </c>
      <c r="P87" s="178">
        <v>138</v>
      </c>
      <c r="Q87" s="179" t="s">
        <v>221</v>
      </c>
      <c r="R87" s="179">
        <v>232128</v>
      </c>
      <c r="S87" s="179">
        <v>232133</v>
      </c>
      <c r="T87" s="179">
        <v>1</v>
      </c>
      <c r="U87" s="7">
        <v>273</v>
      </c>
      <c r="V87" s="7">
        <v>348</v>
      </c>
      <c r="W87" s="7">
        <v>375</v>
      </c>
      <c r="X87" s="7">
        <v>315</v>
      </c>
      <c r="Y87" s="7">
        <v>392</v>
      </c>
      <c r="Z87" s="185">
        <v>424</v>
      </c>
      <c r="AA87" s="157"/>
      <c r="AB87" s="163" t="s">
        <v>44</v>
      </c>
      <c r="AC87" s="179">
        <v>230</v>
      </c>
      <c r="AD87" s="179">
        <v>23061</v>
      </c>
      <c r="AE87" s="179">
        <v>223982</v>
      </c>
      <c r="AF87" s="179">
        <v>224016</v>
      </c>
      <c r="AG87" s="179">
        <v>1</v>
      </c>
      <c r="AH87" s="7">
        <v>1089</v>
      </c>
      <c r="AI87" s="7">
        <v>1164</v>
      </c>
      <c r="AJ87" s="7">
        <v>1200</v>
      </c>
      <c r="AK87" s="7">
        <v>1144</v>
      </c>
      <c r="AL87" s="7">
        <v>1164</v>
      </c>
      <c r="AM87" s="185">
        <v>1200</v>
      </c>
      <c r="AN87" s="157"/>
      <c r="AO87" s="170"/>
      <c r="AP87" s="170"/>
      <c r="AQ87" s="170"/>
      <c r="AR87" s="170"/>
      <c r="AS87" s="170"/>
      <c r="AT87" s="170"/>
      <c r="AU87" s="157"/>
      <c r="AV87" s="157"/>
      <c r="AW87" s="157"/>
      <c r="AX87" s="157"/>
      <c r="AY87" s="157"/>
      <c r="AZ87" s="157"/>
      <c r="BA87" s="157"/>
    </row>
    <row r="88" spans="1:53" ht="14.5" customHeight="1" x14ac:dyDescent="0.35">
      <c r="A88" s="162"/>
      <c r="B88" s="170"/>
      <c r="C88" s="170"/>
      <c r="D88" s="170"/>
      <c r="E88" s="170"/>
      <c r="F88" s="170"/>
      <c r="G88" s="170"/>
      <c r="H88" s="157"/>
      <c r="I88" s="157"/>
      <c r="J88" s="157"/>
      <c r="K88" s="157"/>
      <c r="L88" s="157"/>
      <c r="M88" s="157"/>
      <c r="N88" s="157"/>
      <c r="O88" s="163" t="s">
        <v>26</v>
      </c>
      <c r="P88" s="178">
        <v>138</v>
      </c>
      <c r="Q88" s="179" t="s">
        <v>222</v>
      </c>
      <c r="R88" s="179">
        <v>232102</v>
      </c>
      <c r="S88" s="179">
        <v>232103</v>
      </c>
      <c r="T88" s="179">
        <v>1</v>
      </c>
      <c r="U88" s="7">
        <v>167</v>
      </c>
      <c r="V88" s="7">
        <v>240</v>
      </c>
      <c r="W88" s="7">
        <v>364</v>
      </c>
      <c r="X88" s="7">
        <v>230</v>
      </c>
      <c r="Y88" s="7">
        <v>308</v>
      </c>
      <c r="Z88" s="185">
        <v>337</v>
      </c>
      <c r="AA88" s="157"/>
      <c r="AB88" s="163" t="s">
        <v>44</v>
      </c>
      <c r="AC88" s="179">
        <v>230</v>
      </c>
      <c r="AD88" s="179">
        <v>23062</v>
      </c>
      <c r="AE88" s="179">
        <v>223983</v>
      </c>
      <c r="AF88" s="179">
        <v>224600</v>
      </c>
      <c r="AG88" s="179">
        <v>1</v>
      </c>
      <c r="AH88" s="7">
        <v>552</v>
      </c>
      <c r="AI88" s="7">
        <v>680</v>
      </c>
      <c r="AJ88" s="7">
        <v>782</v>
      </c>
      <c r="AK88" s="7">
        <v>620</v>
      </c>
      <c r="AL88" s="7">
        <v>746</v>
      </c>
      <c r="AM88" s="185">
        <v>800</v>
      </c>
      <c r="AN88" s="157"/>
      <c r="AO88" s="170"/>
      <c r="AP88" s="170"/>
      <c r="AQ88" s="170"/>
      <c r="AR88" s="170"/>
      <c r="AS88" s="170"/>
      <c r="AT88" s="170"/>
      <c r="AU88" s="157"/>
      <c r="AV88" s="157"/>
      <c r="AW88" s="157"/>
      <c r="AX88" s="157"/>
      <c r="AY88" s="157"/>
      <c r="AZ88" s="157"/>
      <c r="BA88" s="157"/>
    </row>
    <row r="89" spans="1:53" ht="14.5" customHeight="1" x14ac:dyDescent="0.35">
      <c r="A89" s="162"/>
      <c r="B89" s="170"/>
      <c r="C89" s="170"/>
      <c r="D89" s="170"/>
      <c r="E89" s="170"/>
      <c r="F89" s="170"/>
      <c r="G89" s="170"/>
      <c r="H89" s="157"/>
      <c r="I89" s="157"/>
      <c r="J89" s="157"/>
      <c r="K89" s="157"/>
      <c r="L89" s="157"/>
      <c r="M89" s="157"/>
      <c r="N89" s="157"/>
      <c r="O89" s="163" t="s">
        <v>26</v>
      </c>
      <c r="P89" s="178">
        <v>138</v>
      </c>
      <c r="Q89" s="179" t="s">
        <v>223</v>
      </c>
      <c r="R89" s="179">
        <v>232132</v>
      </c>
      <c r="S89" s="179">
        <v>232131</v>
      </c>
      <c r="T89" s="179">
        <v>2</v>
      </c>
      <c r="U89" s="7">
        <v>273</v>
      </c>
      <c r="V89" s="7">
        <v>348</v>
      </c>
      <c r="W89" s="7">
        <v>375</v>
      </c>
      <c r="X89" s="7">
        <v>315</v>
      </c>
      <c r="Y89" s="7">
        <v>389</v>
      </c>
      <c r="Z89" s="185">
        <v>424</v>
      </c>
      <c r="AA89" s="157"/>
      <c r="AB89" s="163" t="s">
        <v>44</v>
      </c>
      <c r="AC89" s="179">
        <v>230</v>
      </c>
      <c r="AD89" s="179">
        <v>23063</v>
      </c>
      <c r="AE89" s="179">
        <v>223983</v>
      </c>
      <c r="AF89" s="179">
        <v>224601</v>
      </c>
      <c r="AG89" s="179">
        <v>1</v>
      </c>
      <c r="AH89" s="7">
        <v>552</v>
      </c>
      <c r="AI89" s="7">
        <v>680</v>
      </c>
      <c r="AJ89" s="7">
        <v>782</v>
      </c>
      <c r="AK89" s="7">
        <v>620</v>
      </c>
      <c r="AL89" s="7">
        <v>746</v>
      </c>
      <c r="AM89" s="185">
        <v>835</v>
      </c>
      <c r="AN89" s="157"/>
      <c r="AO89" s="170"/>
      <c r="AP89" s="170"/>
      <c r="AQ89" s="170"/>
      <c r="AR89" s="170"/>
      <c r="AS89" s="170"/>
      <c r="AT89" s="170"/>
      <c r="AU89" s="157"/>
      <c r="AV89" s="157"/>
      <c r="AW89" s="157"/>
      <c r="AX89" s="157"/>
      <c r="AY89" s="157"/>
      <c r="AZ89" s="157"/>
      <c r="BA89" s="157"/>
    </row>
    <row r="90" spans="1:53" ht="14.5" customHeight="1" x14ac:dyDescent="0.35">
      <c r="A90" s="162"/>
      <c r="B90" s="170"/>
      <c r="C90" s="170"/>
      <c r="D90" s="170"/>
      <c r="E90" s="170"/>
      <c r="F90" s="170"/>
      <c r="G90" s="170"/>
      <c r="H90" s="157"/>
      <c r="I90" s="157"/>
      <c r="J90" s="157"/>
      <c r="K90" s="157"/>
      <c r="L90" s="157"/>
      <c r="M90" s="157"/>
      <c r="N90" s="157"/>
      <c r="O90" s="163" t="s">
        <v>26</v>
      </c>
      <c r="P90" s="178">
        <v>138</v>
      </c>
      <c r="Q90" s="179" t="s">
        <v>224</v>
      </c>
      <c r="R90" s="179">
        <v>232131</v>
      </c>
      <c r="S90" s="179">
        <v>232128</v>
      </c>
      <c r="T90" s="179">
        <v>1</v>
      </c>
      <c r="U90" s="7">
        <v>171</v>
      </c>
      <c r="V90" s="7">
        <v>226</v>
      </c>
      <c r="W90" s="7">
        <v>234</v>
      </c>
      <c r="X90" s="7">
        <v>198</v>
      </c>
      <c r="Y90" s="7">
        <v>255</v>
      </c>
      <c r="Z90" s="185">
        <v>266</v>
      </c>
      <c r="AA90" s="157"/>
      <c r="AB90" s="163" t="s">
        <v>44</v>
      </c>
      <c r="AC90" s="179">
        <v>230</v>
      </c>
      <c r="AD90" s="179">
        <v>23064</v>
      </c>
      <c r="AE90" s="179">
        <v>223982</v>
      </c>
      <c r="AF90" s="179">
        <v>223983</v>
      </c>
      <c r="AG90" s="179">
        <v>1</v>
      </c>
      <c r="AH90" s="7">
        <v>559</v>
      </c>
      <c r="AI90" s="7">
        <v>680</v>
      </c>
      <c r="AJ90" s="7">
        <v>782</v>
      </c>
      <c r="AK90" s="7">
        <v>643</v>
      </c>
      <c r="AL90" s="7">
        <v>793</v>
      </c>
      <c r="AM90" s="185">
        <v>835</v>
      </c>
      <c r="AN90" s="157"/>
      <c r="AO90" s="170"/>
      <c r="AP90" s="170"/>
      <c r="AQ90" s="170"/>
      <c r="AR90" s="170"/>
      <c r="AS90" s="170"/>
      <c r="AT90" s="170"/>
      <c r="AU90" s="157"/>
      <c r="AV90" s="157"/>
      <c r="AW90" s="157"/>
      <c r="AX90" s="157"/>
      <c r="AY90" s="157"/>
      <c r="AZ90" s="157"/>
      <c r="BA90" s="157"/>
    </row>
    <row r="91" spans="1:53" ht="14.5" customHeight="1" x14ac:dyDescent="0.35">
      <c r="A91" s="162"/>
      <c r="B91" s="170"/>
      <c r="C91" s="170"/>
      <c r="D91" s="170"/>
      <c r="E91" s="170"/>
      <c r="F91" s="170"/>
      <c r="G91" s="170"/>
      <c r="H91" s="157"/>
      <c r="I91" s="157"/>
      <c r="J91" s="157"/>
      <c r="K91" s="157"/>
      <c r="L91" s="157"/>
      <c r="M91" s="157"/>
      <c r="N91" s="157"/>
      <c r="O91" s="163" t="s">
        <v>26</v>
      </c>
      <c r="P91" s="178">
        <v>138</v>
      </c>
      <c r="Q91" s="179" t="s">
        <v>225</v>
      </c>
      <c r="R91" s="179">
        <v>232110</v>
      </c>
      <c r="S91" s="179">
        <v>232802</v>
      </c>
      <c r="T91" s="179">
        <v>1</v>
      </c>
      <c r="U91" s="7">
        <v>273</v>
      </c>
      <c r="V91" s="7">
        <v>347</v>
      </c>
      <c r="W91" s="7">
        <v>373</v>
      </c>
      <c r="X91" s="7">
        <v>315</v>
      </c>
      <c r="Y91" s="7">
        <v>389</v>
      </c>
      <c r="Z91" s="185">
        <v>423</v>
      </c>
      <c r="AA91" s="157"/>
      <c r="AB91" s="163" t="s">
        <v>44</v>
      </c>
      <c r="AC91" s="179">
        <v>230</v>
      </c>
      <c r="AD91" s="179">
        <v>23065</v>
      </c>
      <c r="AE91" s="179">
        <v>223980</v>
      </c>
      <c r="AF91" s="179">
        <v>224061</v>
      </c>
      <c r="AG91" s="179">
        <v>1</v>
      </c>
      <c r="AH91" s="7">
        <v>559</v>
      </c>
      <c r="AI91" s="7">
        <v>680</v>
      </c>
      <c r="AJ91" s="7">
        <v>782</v>
      </c>
      <c r="AK91" s="7">
        <v>643</v>
      </c>
      <c r="AL91" s="7">
        <v>793</v>
      </c>
      <c r="AM91" s="185">
        <v>835</v>
      </c>
      <c r="AN91" s="157"/>
      <c r="AO91" s="170"/>
      <c r="AP91" s="170"/>
      <c r="AQ91" s="170"/>
      <c r="AR91" s="170"/>
      <c r="AS91" s="170"/>
      <c r="AT91" s="170"/>
      <c r="AU91" s="157"/>
      <c r="AV91" s="157"/>
      <c r="AW91" s="157"/>
      <c r="AX91" s="157"/>
      <c r="AY91" s="157"/>
      <c r="AZ91" s="157"/>
      <c r="BA91" s="157"/>
    </row>
    <row r="92" spans="1:53" ht="14.5" customHeight="1" x14ac:dyDescent="0.35">
      <c r="A92" s="162"/>
      <c r="B92" s="170"/>
      <c r="C92" s="170"/>
      <c r="D92" s="170"/>
      <c r="E92" s="170"/>
      <c r="F92" s="170"/>
      <c r="G92" s="170"/>
      <c r="H92" s="157"/>
      <c r="I92" s="157"/>
      <c r="J92" s="157"/>
      <c r="K92" s="157"/>
      <c r="L92" s="157"/>
      <c r="M92" s="157"/>
      <c r="N92" s="157"/>
      <c r="O92" s="163" t="s">
        <v>26</v>
      </c>
      <c r="P92" s="178">
        <v>138</v>
      </c>
      <c r="Q92" s="179" t="s">
        <v>226</v>
      </c>
      <c r="R92" s="179">
        <v>232802</v>
      </c>
      <c r="S92" s="179">
        <v>232109</v>
      </c>
      <c r="T92" s="179">
        <v>1</v>
      </c>
      <c r="U92" s="7">
        <v>273</v>
      </c>
      <c r="V92" s="7">
        <v>347</v>
      </c>
      <c r="W92" s="7">
        <v>373</v>
      </c>
      <c r="X92" s="7">
        <v>315</v>
      </c>
      <c r="Y92" s="7">
        <v>389</v>
      </c>
      <c r="Z92" s="185">
        <v>423</v>
      </c>
      <c r="AA92" s="157"/>
      <c r="AB92" s="163" t="s">
        <v>44</v>
      </c>
      <c r="AC92" s="179">
        <v>230</v>
      </c>
      <c r="AD92" s="179">
        <v>23066</v>
      </c>
      <c r="AE92" s="179">
        <v>223982</v>
      </c>
      <c r="AF92" s="179">
        <v>224125</v>
      </c>
      <c r="AG92" s="179">
        <v>1</v>
      </c>
      <c r="AH92" s="7">
        <v>559</v>
      </c>
      <c r="AI92" s="7">
        <v>680</v>
      </c>
      <c r="AJ92" s="7">
        <v>782</v>
      </c>
      <c r="AK92" s="7">
        <v>643</v>
      </c>
      <c r="AL92" s="7">
        <v>793</v>
      </c>
      <c r="AM92" s="185">
        <v>835</v>
      </c>
      <c r="AN92" s="157"/>
      <c r="AO92" s="170"/>
      <c r="AP92" s="170"/>
      <c r="AQ92" s="170"/>
      <c r="AR92" s="170"/>
      <c r="AS92" s="170"/>
      <c r="AT92" s="170"/>
      <c r="AU92" s="157"/>
      <c r="AV92" s="157"/>
      <c r="AW92" s="157"/>
      <c r="AX92" s="157"/>
      <c r="AY92" s="157"/>
      <c r="AZ92" s="157"/>
      <c r="BA92" s="157"/>
    </row>
    <row r="93" spans="1:53" ht="14.5" customHeight="1" x14ac:dyDescent="0.35">
      <c r="A93" s="162"/>
      <c r="B93" s="170"/>
      <c r="C93" s="170"/>
      <c r="D93" s="170"/>
      <c r="E93" s="170"/>
      <c r="F93" s="170"/>
      <c r="G93" s="170"/>
      <c r="H93" s="157"/>
      <c r="I93" s="157"/>
      <c r="J93" s="157"/>
      <c r="K93" s="157"/>
      <c r="L93" s="157"/>
      <c r="M93" s="157"/>
      <c r="N93" s="157"/>
      <c r="O93" s="163" t="s">
        <v>26</v>
      </c>
      <c r="P93" s="178">
        <v>138</v>
      </c>
      <c r="Q93" s="179" t="s">
        <v>227</v>
      </c>
      <c r="R93" s="179">
        <v>232114</v>
      </c>
      <c r="S93" s="179">
        <v>232118</v>
      </c>
      <c r="T93" s="179">
        <v>1</v>
      </c>
      <c r="U93" s="7">
        <v>183</v>
      </c>
      <c r="V93" s="7">
        <v>247</v>
      </c>
      <c r="W93" s="7">
        <v>284</v>
      </c>
      <c r="X93" s="7">
        <v>220</v>
      </c>
      <c r="Y93" s="7">
        <v>286</v>
      </c>
      <c r="Z93" s="185">
        <v>300</v>
      </c>
      <c r="AA93" s="157"/>
      <c r="AB93" s="163" t="s">
        <v>44</v>
      </c>
      <c r="AC93" s="179">
        <v>230</v>
      </c>
      <c r="AD93" s="179">
        <v>23067</v>
      </c>
      <c r="AE93" s="179">
        <v>223982</v>
      </c>
      <c r="AF93" s="179">
        <v>223991</v>
      </c>
      <c r="AG93" s="179">
        <v>1</v>
      </c>
      <c r="AH93" s="7">
        <v>559</v>
      </c>
      <c r="AI93" s="7">
        <v>680</v>
      </c>
      <c r="AJ93" s="7">
        <v>782</v>
      </c>
      <c r="AK93" s="7">
        <v>643</v>
      </c>
      <c r="AL93" s="7">
        <v>787</v>
      </c>
      <c r="AM93" s="185">
        <v>826</v>
      </c>
      <c r="AN93" s="157"/>
      <c r="AO93" s="170"/>
      <c r="AP93" s="170"/>
      <c r="AQ93" s="170"/>
      <c r="AR93" s="170"/>
      <c r="AS93" s="170"/>
      <c r="AT93" s="170"/>
      <c r="AU93" s="157"/>
      <c r="AV93" s="157"/>
      <c r="AW93" s="157"/>
      <c r="AX93" s="157"/>
      <c r="AY93" s="157"/>
      <c r="AZ93" s="157"/>
      <c r="BA93" s="157"/>
    </row>
    <row r="94" spans="1:53" ht="14.5" customHeight="1" x14ac:dyDescent="0.35">
      <c r="A94" s="162"/>
      <c r="B94" s="170"/>
      <c r="C94" s="170"/>
      <c r="D94" s="170"/>
      <c r="E94" s="170"/>
      <c r="F94" s="170"/>
      <c r="G94" s="170"/>
      <c r="H94" s="157"/>
      <c r="I94" s="157"/>
      <c r="J94" s="157"/>
      <c r="K94" s="157"/>
      <c r="L94" s="157"/>
      <c r="M94" s="157"/>
      <c r="N94" s="157"/>
      <c r="O94" s="163" t="s">
        <v>26</v>
      </c>
      <c r="P94" s="178">
        <v>138</v>
      </c>
      <c r="Q94" s="179" t="s">
        <v>228</v>
      </c>
      <c r="R94" s="179">
        <v>232127</v>
      </c>
      <c r="S94" s="179">
        <v>232128</v>
      </c>
      <c r="T94" s="179">
        <v>1</v>
      </c>
      <c r="U94" s="7">
        <v>171</v>
      </c>
      <c r="V94" s="7">
        <v>220</v>
      </c>
      <c r="W94" s="7">
        <v>231</v>
      </c>
      <c r="X94" s="7">
        <v>198</v>
      </c>
      <c r="Y94" s="7">
        <v>220</v>
      </c>
      <c r="Z94" s="185">
        <v>231</v>
      </c>
      <c r="AA94" s="157"/>
      <c r="AB94" s="163" t="s">
        <v>44</v>
      </c>
      <c r="AC94" s="179">
        <v>230</v>
      </c>
      <c r="AD94" s="179">
        <v>23068</v>
      </c>
      <c r="AE94" s="179">
        <v>223982</v>
      </c>
      <c r="AF94" s="179">
        <v>223990</v>
      </c>
      <c r="AG94" s="179">
        <v>1</v>
      </c>
      <c r="AH94" s="7">
        <v>559</v>
      </c>
      <c r="AI94" s="7">
        <v>680</v>
      </c>
      <c r="AJ94" s="7">
        <v>782</v>
      </c>
      <c r="AK94" s="7">
        <v>643</v>
      </c>
      <c r="AL94" s="7">
        <v>793</v>
      </c>
      <c r="AM94" s="185">
        <v>835</v>
      </c>
      <c r="AN94" s="157"/>
      <c r="AO94" s="170"/>
      <c r="AP94" s="170"/>
      <c r="AQ94" s="170"/>
      <c r="AR94" s="170"/>
      <c r="AS94" s="170"/>
      <c r="AT94" s="170"/>
      <c r="AU94" s="157"/>
      <c r="AV94" s="157"/>
      <c r="AW94" s="157"/>
      <c r="AX94" s="157"/>
      <c r="AY94" s="157"/>
      <c r="AZ94" s="157"/>
      <c r="BA94" s="157"/>
    </row>
    <row r="95" spans="1:53" ht="14.5" customHeight="1" x14ac:dyDescent="0.35">
      <c r="A95" s="162"/>
      <c r="B95" s="170"/>
      <c r="C95" s="170"/>
      <c r="D95" s="170"/>
      <c r="E95" s="170"/>
      <c r="F95" s="170"/>
      <c r="G95" s="170"/>
      <c r="H95" s="157"/>
      <c r="I95" s="157"/>
      <c r="J95" s="157"/>
      <c r="K95" s="157"/>
      <c r="L95" s="157"/>
      <c r="M95" s="157"/>
      <c r="N95" s="157"/>
      <c r="O95" s="163" t="s">
        <v>26</v>
      </c>
      <c r="P95" s="178">
        <v>138</v>
      </c>
      <c r="Q95" s="179" t="s">
        <v>229</v>
      </c>
      <c r="R95" s="179">
        <v>232102</v>
      </c>
      <c r="S95" s="179">
        <v>232101</v>
      </c>
      <c r="T95" s="179">
        <v>1</v>
      </c>
      <c r="U95" s="7">
        <v>167</v>
      </c>
      <c r="V95" s="7">
        <v>240</v>
      </c>
      <c r="W95" s="7">
        <v>264</v>
      </c>
      <c r="X95" s="7">
        <v>230</v>
      </c>
      <c r="Y95" s="7">
        <v>308</v>
      </c>
      <c r="Z95" s="185">
        <v>337</v>
      </c>
      <c r="AA95" s="157"/>
      <c r="AB95" s="163" t="s">
        <v>44</v>
      </c>
      <c r="AC95" s="179">
        <v>230</v>
      </c>
      <c r="AD95" s="179">
        <v>23071</v>
      </c>
      <c r="AE95" s="179">
        <v>223986</v>
      </c>
      <c r="AF95" s="179">
        <v>223988</v>
      </c>
      <c r="AG95" s="179">
        <v>1</v>
      </c>
      <c r="AH95" s="7">
        <v>552</v>
      </c>
      <c r="AI95" s="7">
        <v>706</v>
      </c>
      <c r="AJ95" s="7">
        <v>811</v>
      </c>
      <c r="AK95" s="7">
        <v>620</v>
      </c>
      <c r="AL95" s="7">
        <v>746</v>
      </c>
      <c r="AM95" s="185">
        <v>835</v>
      </c>
      <c r="AN95" s="157"/>
      <c r="AO95" s="170"/>
      <c r="AP95" s="170"/>
      <c r="AQ95" s="170"/>
      <c r="AR95" s="170"/>
      <c r="AS95" s="170"/>
      <c r="AT95" s="170"/>
      <c r="AU95" s="157"/>
      <c r="AV95" s="157"/>
      <c r="AW95" s="157"/>
      <c r="AX95" s="157"/>
      <c r="AY95" s="157"/>
      <c r="AZ95" s="157"/>
      <c r="BA95" s="157"/>
    </row>
    <row r="96" spans="1:53" ht="14.5" customHeight="1" x14ac:dyDescent="0.35">
      <c r="A96" s="162"/>
      <c r="B96" s="170"/>
      <c r="C96" s="170"/>
      <c r="D96" s="170"/>
      <c r="E96" s="170"/>
      <c r="F96" s="170"/>
      <c r="G96" s="170"/>
      <c r="H96" s="157"/>
      <c r="I96" s="157"/>
      <c r="J96" s="157"/>
      <c r="K96" s="157"/>
      <c r="L96" s="157"/>
      <c r="M96" s="157"/>
      <c r="N96" s="157"/>
      <c r="O96" s="163" t="s">
        <v>26</v>
      </c>
      <c r="P96" s="178">
        <v>138</v>
      </c>
      <c r="Q96" s="179" t="s">
        <v>381</v>
      </c>
      <c r="R96" s="179">
        <v>232106</v>
      </c>
      <c r="S96" s="179">
        <v>232107</v>
      </c>
      <c r="T96" s="179">
        <v>1</v>
      </c>
      <c r="U96" s="7">
        <v>273</v>
      </c>
      <c r="V96" s="7">
        <v>348</v>
      </c>
      <c r="W96" s="7">
        <v>375</v>
      </c>
      <c r="X96" s="7">
        <v>315</v>
      </c>
      <c r="Y96" s="7">
        <v>392</v>
      </c>
      <c r="Z96" s="185">
        <v>424</v>
      </c>
      <c r="AA96" s="157"/>
      <c r="AB96" s="163" t="s">
        <v>44</v>
      </c>
      <c r="AC96" s="179">
        <v>230</v>
      </c>
      <c r="AD96" s="179">
        <v>23072</v>
      </c>
      <c r="AE96" s="179">
        <v>223983</v>
      </c>
      <c r="AF96" s="179">
        <v>223986</v>
      </c>
      <c r="AG96" s="179">
        <v>1</v>
      </c>
      <c r="AH96" s="7">
        <v>552</v>
      </c>
      <c r="AI96" s="7">
        <v>706</v>
      </c>
      <c r="AJ96" s="7">
        <v>811</v>
      </c>
      <c r="AK96" s="7">
        <v>620</v>
      </c>
      <c r="AL96" s="7">
        <v>746</v>
      </c>
      <c r="AM96" s="185">
        <v>835</v>
      </c>
      <c r="AN96" s="157"/>
      <c r="AO96" s="170"/>
      <c r="AP96" s="170"/>
      <c r="AQ96" s="170"/>
      <c r="AR96" s="170"/>
      <c r="AS96" s="170"/>
      <c r="AT96" s="170"/>
      <c r="AU96" s="157"/>
      <c r="AV96" s="157"/>
      <c r="AW96" s="157"/>
      <c r="AX96" s="157"/>
      <c r="AY96" s="157"/>
      <c r="AZ96" s="157"/>
      <c r="BA96" s="157"/>
    </row>
    <row r="97" spans="1:54" ht="14.5" customHeight="1" x14ac:dyDescent="0.35">
      <c r="A97" s="162"/>
      <c r="B97" s="170"/>
      <c r="C97" s="170"/>
      <c r="D97" s="170"/>
      <c r="E97" s="170"/>
      <c r="F97" s="170"/>
      <c r="G97" s="170"/>
      <c r="H97" s="157"/>
      <c r="I97" s="157"/>
      <c r="J97" s="157"/>
      <c r="K97" s="157"/>
      <c r="L97" s="157"/>
      <c r="M97" s="157"/>
      <c r="N97" s="157"/>
      <c r="O97" s="163" t="s">
        <v>26</v>
      </c>
      <c r="P97" s="178">
        <v>138</v>
      </c>
      <c r="Q97" s="179" t="s">
        <v>382</v>
      </c>
      <c r="R97" s="179">
        <v>232104</v>
      </c>
      <c r="S97" s="179">
        <v>232106</v>
      </c>
      <c r="T97" s="179">
        <v>1</v>
      </c>
      <c r="U97" s="7">
        <v>273</v>
      </c>
      <c r="V97" s="7">
        <v>348</v>
      </c>
      <c r="W97" s="7">
        <v>375</v>
      </c>
      <c r="X97" s="7">
        <v>315</v>
      </c>
      <c r="Y97" s="7">
        <v>392</v>
      </c>
      <c r="Z97" s="185">
        <v>424</v>
      </c>
      <c r="AA97" s="157"/>
      <c r="AB97" s="163" t="s">
        <v>44</v>
      </c>
      <c r="AC97" s="179">
        <v>230</v>
      </c>
      <c r="AD97" s="179">
        <v>23073</v>
      </c>
      <c r="AE97" s="179">
        <v>223987</v>
      </c>
      <c r="AF97" s="179">
        <v>223988</v>
      </c>
      <c r="AG97" s="179">
        <v>1</v>
      </c>
      <c r="AH97" s="7">
        <v>552</v>
      </c>
      <c r="AI97" s="7">
        <v>706</v>
      </c>
      <c r="AJ97" s="7">
        <v>811</v>
      </c>
      <c r="AK97" s="7">
        <v>620</v>
      </c>
      <c r="AL97" s="7">
        <v>746</v>
      </c>
      <c r="AM97" s="185">
        <v>835</v>
      </c>
      <c r="AN97" s="157"/>
      <c r="AO97" s="170"/>
      <c r="AP97" s="170"/>
      <c r="AQ97" s="170"/>
      <c r="AR97" s="170"/>
      <c r="AS97" s="170"/>
      <c r="AT97" s="170"/>
      <c r="AU97" s="157"/>
      <c r="AV97" s="157"/>
      <c r="AW97" s="157"/>
      <c r="AX97" s="157"/>
      <c r="AY97" s="157"/>
      <c r="AZ97" s="157"/>
      <c r="BA97" s="157"/>
    </row>
    <row r="98" spans="1:54" ht="14.5" customHeight="1" x14ac:dyDescent="0.35">
      <c r="A98" s="162"/>
      <c r="B98" s="170"/>
      <c r="C98" s="170"/>
      <c r="D98" s="170"/>
      <c r="E98" s="170"/>
      <c r="F98" s="170"/>
      <c r="G98" s="170"/>
      <c r="H98" s="157"/>
      <c r="I98" s="157"/>
      <c r="J98" s="157"/>
      <c r="K98" s="157"/>
      <c r="L98" s="157"/>
      <c r="M98" s="157"/>
      <c r="N98" s="157"/>
      <c r="O98" s="163" t="s">
        <v>26</v>
      </c>
      <c r="P98" s="178">
        <v>138</v>
      </c>
      <c r="Q98" s="179" t="s">
        <v>230</v>
      </c>
      <c r="R98" s="179">
        <v>231124</v>
      </c>
      <c r="S98" s="179">
        <v>231123</v>
      </c>
      <c r="T98" s="179">
        <v>1</v>
      </c>
      <c r="U98" s="7">
        <v>280</v>
      </c>
      <c r="V98" s="7">
        <v>348</v>
      </c>
      <c r="W98" s="7">
        <v>400</v>
      </c>
      <c r="X98" s="7">
        <v>318</v>
      </c>
      <c r="Y98" s="7">
        <v>389</v>
      </c>
      <c r="Z98" s="185">
        <v>447</v>
      </c>
      <c r="AA98" s="157"/>
      <c r="AB98" s="163" t="s">
        <v>44</v>
      </c>
      <c r="AC98" s="179">
        <v>230</v>
      </c>
      <c r="AD98" s="179">
        <v>23074</v>
      </c>
      <c r="AE98" s="179">
        <v>223983</v>
      </c>
      <c r="AF98" s="179">
        <v>223987</v>
      </c>
      <c r="AG98" s="179">
        <v>1</v>
      </c>
      <c r="AH98" s="7">
        <v>552</v>
      </c>
      <c r="AI98" s="7">
        <v>706</v>
      </c>
      <c r="AJ98" s="7">
        <v>811</v>
      </c>
      <c r="AK98" s="7">
        <v>620</v>
      </c>
      <c r="AL98" s="7">
        <v>746</v>
      </c>
      <c r="AM98" s="185">
        <v>835</v>
      </c>
      <c r="AN98" s="157"/>
      <c r="AO98" s="170"/>
      <c r="AP98" s="170"/>
      <c r="AQ98" s="170"/>
      <c r="AR98" s="170"/>
      <c r="AS98" s="170"/>
      <c r="AT98" s="170"/>
      <c r="AU98" s="157"/>
      <c r="AV98" s="157"/>
      <c r="AW98" s="157"/>
      <c r="AX98" s="157"/>
      <c r="AY98" s="157"/>
      <c r="AZ98" s="157"/>
      <c r="BA98" s="157"/>
    </row>
    <row r="99" spans="1:54" ht="14.5" customHeight="1" x14ac:dyDescent="0.35">
      <c r="A99" s="162"/>
      <c r="B99" s="170"/>
      <c r="C99" s="170"/>
      <c r="D99" s="170"/>
      <c r="E99" s="170"/>
      <c r="F99" s="170"/>
      <c r="G99" s="170"/>
      <c r="H99" s="157"/>
      <c r="I99" s="157"/>
      <c r="J99" s="157"/>
      <c r="K99" s="157"/>
      <c r="L99" s="157"/>
      <c r="M99" s="157"/>
      <c r="N99" s="157"/>
      <c r="O99" s="163" t="s">
        <v>26</v>
      </c>
      <c r="P99" s="178">
        <v>138</v>
      </c>
      <c r="Q99" s="179" t="s">
        <v>231</v>
      </c>
      <c r="R99" s="179">
        <v>231118</v>
      </c>
      <c r="S99" s="179">
        <v>231814</v>
      </c>
      <c r="T99" s="179">
        <v>1</v>
      </c>
      <c r="U99" s="7">
        <v>272</v>
      </c>
      <c r="V99" s="7">
        <v>347</v>
      </c>
      <c r="W99" s="7">
        <v>373</v>
      </c>
      <c r="X99" s="7">
        <v>314</v>
      </c>
      <c r="Y99" s="7">
        <v>389</v>
      </c>
      <c r="Z99" s="185">
        <v>422</v>
      </c>
      <c r="AA99" s="157"/>
      <c r="AB99" s="163" t="s">
        <v>44</v>
      </c>
      <c r="AC99" s="179">
        <v>230</v>
      </c>
      <c r="AD99" s="179">
        <v>23076</v>
      </c>
      <c r="AE99" s="179">
        <v>223988</v>
      </c>
      <c r="AF99" s="179">
        <v>223992</v>
      </c>
      <c r="AG99" s="179">
        <v>1</v>
      </c>
      <c r="AH99" s="7">
        <v>559</v>
      </c>
      <c r="AI99" s="7">
        <v>680</v>
      </c>
      <c r="AJ99" s="7">
        <v>782</v>
      </c>
      <c r="AK99" s="7">
        <v>643</v>
      </c>
      <c r="AL99" s="7">
        <v>793</v>
      </c>
      <c r="AM99" s="185">
        <v>835</v>
      </c>
      <c r="AN99" s="157"/>
      <c r="AO99" s="170"/>
      <c r="AP99" s="170"/>
      <c r="AQ99" s="170"/>
      <c r="AR99" s="170"/>
      <c r="AS99" s="170"/>
      <c r="AT99" s="170"/>
      <c r="AU99" s="157"/>
      <c r="AV99" s="157"/>
      <c r="AW99" s="157"/>
      <c r="AX99" s="157"/>
      <c r="AY99" s="157"/>
      <c r="AZ99" s="157"/>
      <c r="BA99" s="157"/>
    </row>
    <row r="100" spans="1:54" ht="14.5" customHeight="1" x14ac:dyDescent="0.35">
      <c r="A100" s="162"/>
      <c r="B100" s="170"/>
      <c r="C100" s="170"/>
      <c r="D100" s="170"/>
      <c r="E100" s="170"/>
      <c r="F100" s="170"/>
      <c r="G100" s="170"/>
      <c r="H100" s="157"/>
      <c r="I100" s="157"/>
      <c r="J100" s="157"/>
      <c r="K100" s="157"/>
      <c r="L100" s="157"/>
      <c r="M100" s="157"/>
      <c r="N100" s="157"/>
      <c r="O100" s="163" t="s">
        <v>26</v>
      </c>
      <c r="P100" s="178">
        <v>138</v>
      </c>
      <c r="Q100" s="179" t="s">
        <v>232</v>
      </c>
      <c r="R100" s="179">
        <v>231814</v>
      </c>
      <c r="S100" s="179">
        <v>231121</v>
      </c>
      <c r="T100" s="179">
        <v>1</v>
      </c>
      <c r="U100" s="7">
        <v>272</v>
      </c>
      <c r="V100" s="7">
        <v>347</v>
      </c>
      <c r="W100" s="7">
        <v>373</v>
      </c>
      <c r="X100" s="7">
        <v>314</v>
      </c>
      <c r="Y100" s="7">
        <v>389</v>
      </c>
      <c r="Z100" s="185">
        <v>422</v>
      </c>
      <c r="AA100" s="157"/>
      <c r="AB100" s="163" t="s">
        <v>44</v>
      </c>
      <c r="AC100" s="179">
        <v>230</v>
      </c>
      <c r="AD100" s="179">
        <v>23077</v>
      </c>
      <c r="AE100" s="179">
        <v>223988</v>
      </c>
      <c r="AF100" s="179">
        <v>223993</v>
      </c>
      <c r="AG100" s="179">
        <v>1</v>
      </c>
      <c r="AH100" s="7">
        <v>559</v>
      </c>
      <c r="AI100" s="7">
        <v>680</v>
      </c>
      <c r="AJ100" s="7">
        <v>749</v>
      </c>
      <c r="AK100" s="7">
        <v>643</v>
      </c>
      <c r="AL100" s="7">
        <v>714</v>
      </c>
      <c r="AM100" s="185">
        <v>749</v>
      </c>
      <c r="AN100" s="157"/>
      <c r="AO100" s="170"/>
      <c r="AP100" s="170"/>
      <c r="AQ100" s="170"/>
      <c r="AR100" s="170"/>
      <c r="AS100" s="170"/>
      <c r="AT100" s="170"/>
      <c r="AU100" s="157"/>
      <c r="AV100" s="157"/>
      <c r="AW100" s="157"/>
      <c r="AX100" s="157"/>
      <c r="AY100" s="157"/>
      <c r="AZ100" s="157"/>
      <c r="BA100" s="157"/>
    </row>
    <row r="101" spans="1:54" ht="14.5" customHeight="1" x14ac:dyDescent="0.35">
      <c r="A101" s="162"/>
      <c r="B101" s="170"/>
      <c r="C101" s="170"/>
      <c r="D101" s="170"/>
      <c r="E101" s="170"/>
      <c r="F101" s="170"/>
      <c r="G101" s="170"/>
      <c r="H101" s="157"/>
      <c r="I101" s="157"/>
      <c r="J101" s="157"/>
      <c r="K101" s="157"/>
      <c r="L101" s="157"/>
      <c r="M101" s="157"/>
      <c r="N101" s="157"/>
      <c r="O101" s="163" t="s">
        <v>26</v>
      </c>
      <c r="P101" s="178">
        <v>138</v>
      </c>
      <c r="Q101" s="84" t="s">
        <v>233</v>
      </c>
      <c r="R101" s="179">
        <v>231121</v>
      </c>
      <c r="S101" s="179">
        <v>231127</v>
      </c>
      <c r="T101" s="179">
        <v>1</v>
      </c>
      <c r="U101" s="7">
        <v>273</v>
      </c>
      <c r="V101" s="7">
        <v>348</v>
      </c>
      <c r="W101" s="7">
        <v>375</v>
      </c>
      <c r="X101" s="7">
        <v>315</v>
      </c>
      <c r="Y101" s="7">
        <v>389</v>
      </c>
      <c r="Z101" s="185">
        <v>424</v>
      </c>
      <c r="AA101" s="157"/>
      <c r="AB101" s="163" t="s">
        <v>44</v>
      </c>
      <c r="AC101" s="179">
        <v>230</v>
      </c>
      <c r="AD101" s="179">
        <v>23081</v>
      </c>
      <c r="AE101" s="179">
        <v>223990</v>
      </c>
      <c r="AF101" s="179">
        <v>223994</v>
      </c>
      <c r="AG101" s="179">
        <v>1</v>
      </c>
      <c r="AH101" s="7">
        <v>559</v>
      </c>
      <c r="AI101" s="7">
        <v>680</v>
      </c>
      <c r="AJ101" s="7">
        <v>782</v>
      </c>
      <c r="AK101" s="7">
        <v>643</v>
      </c>
      <c r="AL101" s="7">
        <v>793</v>
      </c>
      <c r="AM101" s="185">
        <v>912</v>
      </c>
      <c r="AN101" s="157"/>
      <c r="AO101" s="170"/>
      <c r="AP101" s="170"/>
      <c r="AQ101" s="170"/>
      <c r="AR101" s="170"/>
      <c r="AS101" s="170"/>
      <c r="AT101" s="170"/>
      <c r="AU101" s="157"/>
      <c r="AV101" s="157"/>
      <c r="AW101" s="157"/>
      <c r="AX101" s="157"/>
      <c r="AY101" s="157"/>
      <c r="AZ101" s="157"/>
      <c r="BA101" s="157"/>
    </row>
    <row r="102" spans="1:54" ht="14.5" customHeight="1" x14ac:dyDescent="0.35">
      <c r="A102" s="162"/>
      <c r="B102" s="170"/>
      <c r="C102" s="170"/>
      <c r="D102" s="170"/>
      <c r="E102" s="170"/>
      <c r="F102" s="170"/>
      <c r="G102" s="170"/>
      <c r="H102" s="157"/>
      <c r="I102" s="157"/>
      <c r="J102" s="157"/>
      <c r="K102" s="157"/>
      <c r="L102" s="157"/>
      <c r="M102" s="157"/>
      <c r="N102" s="157"/>
      <c r="O102" s="163" t="s">
        <v>26</v>
      </c>
      <c r="P102" s="178">
        <v>138</v>
      </c>
      <c r="Q102" s="84" t="s">
        <v>234</v>
      </c>
      <c r="R102" s="179">
        <v>231112</v>
      </c>
      <c r="S102" s="179">
        <v>231118</v>
      </c>
      <c r="T102" s="179">
        <v>1</v>
      </c>
      <c r="U102" s="7">
        <v>273</v>
      </c>
      <c r="V102" s="7">
        <v>347</v>
      </c>
      <c r="W102" s="7">
        <v>377</v>
      </c>
      <c r="X102" s="7">
        <v>312</v>
      </c>
      <c r="Y102" s="7">
        <v>389</v>
      </c>
      <c r="Z102" s="185">
        <v>427</v>
      </c>
      <c r="AA102" s="157"/>
      <c r="AB102" s="163" t="s">
        <v>44</v>
      </c>
      <c r="AC102" s="179">
        <v>230</v>
      </c>
      <c r="AD102" s="179">
        <v>23082</v>
      </c>
      <c r="AE102" s="179">
        <v>223991</v>
      </c>
      <c r="AF102" s="179">
        <v>223994</v>
      </c>
      <c r="AG102" s="179">
        <v>1</v>
      </c>
      <c r="AH102" s="7">
        <v>559</v>
      </c>
      <c r="AI102" s="7">
        <v>680</v>
      </c>
      <c r="AJ102" s="7">
        <v>782</v>
      </c>
      <c r="AK102" s="7">
        <v>643</v>
      </c>
      <c r="AL102" s="7">
        <v>793</v>
      </c>
      <c r="AM102" s="185">
        <v>912</v>
      </c>
      <c r="AN102" s="157"/>
      <c r="AO102" s="170"/>
      <c r="AP102" s="170"/>
      <c r="AQ102" s="170"/>
      <c r="AR102" s="170"/>
      <c r="AS102" s="170"/>
      <c r="AT102" s="170"/>
      <c r="AU102" s="157"/>
      <c r="AV102" s="157"/>
      <c r="AW102" s="157"/>
      <c r="AX102" s="157"/>
      <c r="AY102" s="157"/>
      <c r="AZ102" s="157"/>
      <c r="BA102" s="157"/>
    </row>
    <row r="103" spans="1:54" ht="14.5" customHeight="1" x14ac:dyDescent="0.35">
      <c r="A103" s="162"/>
      <c r="B103" s="170"/>
      <c r="C103" s="170"/>
      <c r="D103" s="170"/>
      <c r="E103" s="170"/>
      <c r="F103" s="170"/>
      <c r="G103" s="170"/>
      <c r="H103" s="157"/>
      <c r="I103" s="157"/>
      <c r="J103" s="157"/>
      <c r="K103" s="157"/>
      <c r="L103" s="157"/>
      <c r="M103" s="157"/>
      <c r="N103" s="157"/>
      <c r="O103" s="163" t="s">
        <v>26</v>
      </c>
      <c r="P103" s="178">
        <v>138</v>
      </c>
      <c r="Q103" s="179" t="s">
        <v>235</v>
      </c>
      <c r="R103" s="179">
        <v>231123</v>
      </c>
      <c r="S103" s="179">
        <v>231125</v>
      </c>
      <c r="T103" s="179">
        <v>1</v>
      </c>
      <c r="U103" s="7">
        <v>272</v>
      </c>
      <c r="V103" s="7">
        <v>347</v>
      </c>
      <c r="W103" s="7">
        <v>373</v>
      </c>
      <c r="X103" s="7">
        <v>314</v>
      </c>
      <c r="Y103" s="7">
        <v>389</v>
      </c>
      <c r="Z103" s="185">
        <v>422</v>
      </c>
      <c r="AA103" s="157"/>
      <c r="AB103" s="163" t="s">
        <v>44</v>
      </c>
      <c r="AC103" s="179">
        <v>230</v>
      </c>
      <c r="AD103" s="179">
        <v>23084</v>
      </c>
      <c r="AE103" s="179">
        <v>223992</v>
      </c>
      <c r="AF103" s="179">
        <v>226708</v>
      </c>
      <c r="AG103" s="179">
        <v>1</v>
      </c>
      <c r="AH103" s="7">
        <v>559</v>
      </c>
      <c r="AI103" s="7">
        <v>680</v>
      </c>
      <c r="AJ103" s="7">
        <v>782</v>
      </c>
      <c r="AK103" s="7">
        <v>643</v>
      </c>
      <c r="AL103" s="7">
        <v>793</v>
      </c>
      <c r="AM103" s="185">
        <v>912</v>
      </c>
      <c r="AN103" s="157"/>
      <c r="AO103" s="170"/>
      <c r="AP103" s="170"/>
      <c r="AQ103" s="170"/>
      <c r="AR103" s="170"/>
      <c r="AS103" s="170"/>
      <c r="AT103" s="170"/>
      <c r="AU103" s="157"/>
      <c r="AV103" s="157"/>
      <c r="AW103" s="157"/>
      <c r="AX103" s="157"/>
      <c r="AY103" s="157"/>
      <c r="AZ103" s="157"/>
      <c r="BA103" s="157"/>
    </row>
    <row r="104" spans="1:54" ht="15" customHeight="1" x14ac:dyDescent="0.35">
      <c r="A104" s="162"/>
      <c r="B104" s="170"/>
      <c r="C104" s="170"/>
      <c r="D104" s="170"/>
      <c r="E104" s="170"/>
      <c r="F104" s="170"/>
      <c r="G104" s="170"/>
      <c r="H104" s="157"/>
      <c r="I104" s="157"/>
      <c r="J104" s="157"/>
      <c r="K104" s="157"/>
      <c r="L104" s="157"/>
      <c r="M104" s="157"/>
      <c r="N104" s="157"/>
      <c r="O104" s="163" t="s">
        <v>26</v>
      </c>
      <c r="P104" s="178">
        <v>138</v>
      </c>
      <c r="Q104" s="179" t="s">
        <v>236</v>
      </c>
      <c r="R104" s="179">
        <v>231126</v>
      </c>
      <c r="S104" s="179">
        <v>231128</v>
      </c>
      <c r="T104" s="179">
        <v>1</v>
      </c>
      <c r="U104" s="7">
        <v>273</v>
      </c>
      <c r="V104" s="7">
        <v>348</v>
      </c>
      <c r="W104" s="7">
        <v>375</v>
      </c>
      <c r="X104" s="7">
        <v>315</v>
      </c>
      <c r="Y104" s="7">
        <v>389</v>
      </c>
      <c r="Z104" s="185">
        <v>424</v>
      </c>
      <c r="AA104" s="157"/>
      <c r="AB104" s="163" t="s">
        <v>44</v>
      </c>
      <c r="AC104" s="179">
        <v>230</v>
      </c>
      <c r="AD104" s="179">
        <v>23085</v>
      </c>
      <c r="AE104" s="179">
        <v>223988</v>
      </c>
      <c r="AF104" s="179">
        <v>223991</v>
      </c>
      <c r="AG104" s="179">
        <v>1</v>
      </c>
      <c r="AH104" s="7">
        <v>559</v>
      </c>
      <c r="AI104" s="7">
        <v>680</v>
      </c>
      <c r="AJ104" s="7">
        <v>782</v>
      </c>
      <c r="AK104" s="7">
        <v>643</v>
      </c>
      <c r="AL104" s="7">
        <v>793</v>
      </c>
      <c r="AM104" s="185">
        <v>835</v>
      </c>
      <c r="AN104" s="157"/>
      <c r="AO104" s="170"/>
      <c r="AP104" s="170"/>
      <c r="AQ104" s="170"/>
      <c r="AR104" s="170"/>
      <c r="AS104" s="170"/>
      <c r="AT104" s="170"/>
      <c r="AU104" s="157"/>
      <c r="AV104" s="157"/>
      <c r="AW104" s="157"/>
      <c r="AX104" s="157"/>
      <c r="AY104" s="157"/>
      <c r="AZ104" s="157"/>
      <c r="BA104" s="157"/>
    </row>
    <row r="105" spans="1:54" x14ac:dyDescent="0.35">
      <c r="A105" s="162"/>
      <c r="B105" s="170"/>
      <c r="C105" s="170"/>
      <c r="D105" s="170"/>
      <c r="E105" s="170"/>
      <c r="F105" s="170"/>
      <c r="G105" s="170"/>
      <c r="H105" s="157"/>
      <c r="I105" s="157"/>
      <c r="J105" s="157"/>
      <c r="K105" s="157"/>
      <c r="L105" s="157"/>
      <c r="M105" s="157"/>
      <c r="N105" s="157"/>
      <c r="O105" s="163" t="s">
        <v>26</v>
      </c>
      <c r="P105" s="178">
        <v>138</v>
      </c>
      <c r="Q105" s="179" t="s">
        <v>237</v>
      </c>
      <c r="R105" s="179">
        <v>231122</v>
      </c>
      <c r="S105" s="179">
        <v>231123</v>
      </c>
      <c r="T105" s="179">
        <v>1</v>
      </c>
      <c r="U105" s="7">
        <v>280</v>
      </c>
      <c r="V105" s="7">
        <v>348</v>
      </c>
      <c r="W105" s="7">
        <v>400</v>
      </c>
      <c r="X105" s="7">
        <v>318</v>
      </c>
      <c r="Y105" s="7">
        <v>389</v>
      </c>
      <c r="Z105" s="185">
        <v>447</v>
      </c>
      <c r="AA105" s="157"/>
      <c r="AB105" s="163" t="s">
        <v>44</v>
      </c>
      <c r="AC105" s="179">
        <v>230</v>
      </c>
      <c r="AD105" s="179">
        <v>23086</v>
      </c>
      <c r="AE105" s="179">
        <v>223988</v>
      </c>
      <c r="AF105" s="179">
        <v>226707</v>
      </c>
      <c r="AG105" s="179">
        <v>1</v>
      </c>
      <c r="AH105" s="7">
        <v>559</v>
      </c>
      <c r="AI105" s="7">
        <v>680</v>
      </c>
      <c r="AJ105" s="7">
        <v>782</v>
      </c>
      <c r="AK105" s="7">
        <v>643</v>
      </c>
      <c r="AL105" s="7">
        <v>793</v>
      </c>
      <c r="AM105" s="185">
        <v>835</v>
      </c>
      <c r="AN105" s="157"/>
      <c r="AO105" s="170"/>
      <c r="AP105" s="182"/>
      <c r="AQ105" s="182"/>
      <c r="AR105" s="182"/>
      <c r="AS105" s="182"/>
      <c r="AT105" s="182"/>
      <c r="AU105" s="158"/>
      <c r="AV105" s="158"/>
      <c r="AW105" s="158"/>
      <c r="AX105" s="158"/>
      <c r="AY105" s="158"/>
      <c r="AZ105" s="158"/>
      <c r="BA105" s="157"/>
    </row>
    <row r="106" spans="1:54" x14ac:dyDescent="0.35">
      <c r="A106" s="162"/>
      <c r="B106" s="170"/>
      <c r="C106" s="170"/>
      <c r="D106" s="170"/>
      <c r="E106" s="170"/>
      <c r="F106" s="170"/>
      <c r="G106" s="170"/>
      <c r="H106" s="157"/>
      <c r="I106" s="157"/>
      <c r="J106" s="157"/>
      <c r="K106" s="157"/>
      <c r="L106" s="157"/>
      <c r="M106" s="157"/>
      <c r="N106" s="157"/>
      <c r="O106" s="163" t="s">
        <v>26</v>
      </c>
      <c r="P106" s="178">
        <v>138</v>
      </c>
      <c r="Q106" s="179" t="s">
        <v>238</v>
      </c>
      <c r="R106" s="179">
        <v>231103</v>
      </c>
      <c r="S106" s="179">
        <v>231109</v>
      </c>
      <c r="T106" s="179">
        <v>1</v>
      </c>
      <c r="U106" s="7">
        <v>203</v>
      </c>
      <c r="V106" s="7">
        <v>277</v>
      </c>
      <c r="W106" s="7">
        <v>301</v>
      </c>
      <c r="X106" s="7">
        <v>258</v>
      </c>
      <c r="Y106" s="7">
        <v>331</v>
      </c>
      <c r="Z106" s="185">
        <v>347</v>
      </c>
      <c r="AA106" s="157"/>
      <c r="AB106" s="163" t="s">
        <v>44</v>
      </c>
      <c r="AC106" s="179">
        <v>230</v>
      </c>
      <c r="AD106" s="179">
        <v>23087</v>
      </c>
      <c r="AE106" s="179">
        <v>223993</v>
      </c>
      <c r="AF106" s="179">
        <v>224124</v>
      </c>
      <c r="AG106" s="179">
        <v>1</v>
      </c>
      <c r="AH106" s="7">
        <v>559</v>
      </c>
      <c r="AI106" s="7">
        <v>680</v>
      </c>
      <c r="AJ106" s="7">
        <v>744</v>
      </c>
      <c r="AK106" s="7">
        <v>643</v>
      </c>
      <c r="AL106" s="7">
        <v>709</v>
      </c>
      <c r="AM106" s="185">
        <v>744</v>
      </c>
      <c r="AN106" s="157"/>
      <c r="AO106" s="170"/>
      <c r="AP106" s="182"/>
      <c r="AQ106" s="182"/>
      <c r="AR106" s="182"/>
      <c r="AS106" s="182"/>
      <c r="AT106" s="182"/>
      <c r="AU106" s="158"/>
      <c r="AV106" s="158"/>
      <c r="AW106" s="158"/>
      <c r="AX106" s="158"/>
      <c r="AY106" s="158"/>
      <c r="AZ106" s="158"/>
      <c r="BA106" s="157"/>
    </row>
    <row r="107" spans="1:54" x14ac:dyDescent="0.35">
      <c r="A107" s="162"/>
      <c r="B107" s="170"/>
      <c r="C107" s="170"/>
      <c r="D107" s="170"/>
      <c r="E107" s="170"/>
      <c r="F107" s="170"/>
      <c r="G107" s="170"/>
      <c r="H107" s="157"/>
      <c r="I107" s="157"/>
      <c r="J107" s="157"/>
      <c r="K107" s="157"/>
      <c r="L107" s="157"/>
      <c r="M107" s="157"/>
      <c r="N107" s="157"/>
      <c r="O107" s="163" t="s">
        <v>26</v>
      </c>
      <c r="P107" s="178">
        <v>138</v>
      </c>
      <c r="Q107" s="179" t="s">
        <v>239</v>
      </c>
      <c r="R107" s="179">
        <v>231103</v>
      </c>
      <c r="S107" s="179">
        <v>231105</v>
      </c>
      <c r="T107" s="179">
        <v>1</v>
      </c>
      <c r="U107" s="7">
        <v>243</v>
      </c>
      <c r="V107" s="7">
        <v>321</v>
      </c>
      <c r="W107" s="7">
        <v>370</v>
      </c>
      <c r="X107" s="7">
        <v>292</v>
      </c>
      <c r="Y107" s="7">
        <v>375</v>
      </c>
      <c r="Z107" s="185">
        <v>422</v>
      </c>
      <c r="AA107" s="157"/>
      <c r="AB107" s="163" t="s">
        <v>44</v>
      </c>
      <c r="AC107" s="179">
        <v>230</v>
      </c>
      <c r="AD107" s="179">
        <v>23088</v>
      </c>
      <c r="AE107" s="179">
        <v>223995</v>
      </c>
      <c r="AF107" s="179">
        <v>224009</v>
      </c>
      <c r="AG107" s="179">
        <v>1</v>
      </c>
      <c r="AH107" s="7">
        <v>394</v>
      </c>
      <c r="AI107" s="7">
        <v>478</v>
      </c>
      <c r="AJ107" s="7">
        <v>501</v>
      </c>
      <c r="AK107" s="7">
        <v>416</v>
      </c>
      <c r="AL107" s="7">
        <v>478</v>
      </c>
      <c r="AM107" s="185">
        <v>501</v>
      </c>
      <c r="AN107" s="157"/>
      <c r="AO107" s="170"/>
      <c r="AP107" s="182"/>
      <c r="AQ107" s="182"/>
      <c r="AR107" s="182"/>
      <c r="AS107" s="182"/>
      <c r="AT107" s="182"/>
      <c r="AU107" s="158"/>
      <c r="AV107" s="158"/>
      <c r="AW107" s="158"/>
      <c r="AX107" s="158"/>
      <c r="AY107" s="158"/>
      <c r="AZ107" s="158"/>
      <c r="BA107" s="157"/>
    </row>
    <row r="108" spans="1:54" x14ac:dyDescent="0.35">
      <c r="A108" s="162"/>
      <c r="B108" s="170"/>
      <c r="C108" s="170"/>
      <c r="D108" s="170"/>
      <c r="E108" s="170"/>
      <c r="F108" s="170"/>
      <c r="G108" s="170"/>
      <c r="H108" s="157"/>
      <c r="I108" s="157"/>
      <c r="J108" s="157"/>
      <c r="K108" s="157"/>
      <c r="L108" s="157"/>
      <c r="M108" s="157"/>
      <c r="N108" s="157"/>
      <c r="O108" s="171" t="s">
        <v>26</v>
      </c>
      <c r="P108" s="183">
        <v>138</v>
      </c>
      <c r="Q108" s="179" t="s">
        <v>240</v>
      </c>
      <c r="R108" s="179">
        <v>231106</v>
      </c>
      <c r="S108" s="179">
        <v>231107</v>
      </c>
      <c r="T108" s="179">
        <v>1</v>
      </c>
      <c r="U108" s="186">
        <v>249</v>
      </c>
      <c r="V108" s="186">
        <v>308</v>
      </c>
      <c r="W108" s="186">
        <v>318</v>
      </c>
      <c r="X108" s="186">
        <v>271</v>
      </c>
      <c r="Y108" s="186">
        <v>323</v>
      </c>
      <c r="Z108" s="187">
        <v>333</v>
      </c>
      <c r="AA108" s="157"/>
      <c r="AB108" s="163" t="s">
        <v>44</v>
      </c>
      <c r="AC108" s="179">
        <v>230</v>
      </c>
      <c r="AD108" s="179">
        <v>23089</v>
      </c>
      <c r="AE108" s="179">
        <v>223998</v>
      </c>
      <c r="AF108" s="179">
        <v>224008</v>
      </c>
      <c r="AG108" s="179">
        <v>1</v>
      </c>
      <c r="AH108" s="7">
        <v>394</v>
      </c>
      <c r="AI108" s="7">
        <v>587</v>
      </c>
      <c r="AJ108" s="7">
        <v>646</v>
      </c>
      <c r="AK108" s="7">
        <v>416</v>
      </c>
      <c r="AL108" s="7">
        <v>600</v>
      </c>
      <c r="AM108" s="185">
        <v>661</v>
      </c>
      <c r="AN108" s="157"/>
      <c r="AO108" s="170"/>
      <c r="AP108" s="182"/>
      <c r="AQ108" s="182"/>
      <c r="AR108" s="182"/>
      <c r="AS108" s="182"/>
      <c r="AT108" s="182"/>
      <c r="AU108" s="158"/>
      <c r="AV108" s="158"/>
      <c r="AW108" s="158"/>
      <c r="AX108" s="158"/>
      <c r="AY108" s="158"/>
      <c r="AZ108" s="158"/>
      <c r="BA108" s="157"/>
      <c r="BB108" s="157"/>
    </row>
    <row r="109" spans="1:54" ht="15" thickBot="1" x14ac:dyDescent="0.4">
      <c r="A109" s="162"/>
      <c r="B109" s="170"/>
      <c r="C109" s="170"/>
      <c r="D109" s="170"/>
      <c r="E109" s="170"/>
      <c r="F109" s="170"/>
      <c r="G109" s="170"/>
      <c r="H109" s="157"/>
      <c r="I109" s="157"/>
      <c r="J109" s="157"/>
      <c r="K109" s="157"/>
      <c r="L109" s="157"/>
      <c r="M109" s="157"/>
      <c r="N109" s="157"/>
      <c r="O109" s="167" t="s">
        <v>26</v>
      </c>
      <c r="P109" s="180">
        <v>138</v>
      </c>
      <c r="Q109" s="181" t="s">
        <v>241</v>
      </c>
      <c r="R109" s="181">
        <v>231106</v>
      </c>
      <c r="S109" s="181">
        <v>231103</v>
      </c>
      <c r="T109" s="181">
        <v>1</v>
      </c>
      <c r="U109" s="40">
        <v>272</v>
      </c>
      <c r="V109" s="40">
        <v>347</v>
      </c>
      <c r="W109" s="40">
        <v>373</v>
      </c>
      <c r="X109" s="40">
        <v>314</v>
      </c>
      <c r="Y109" s="40">
        <v>389</v>
      </c>
      <c r="Z109" s="188">
        <v>422</v>
      </c>
      <c r="AA109" s="157"/>
      <c r="AB109" s="163" t="s">
        <v>44</v>
      </c>
      <c r="AC109" s="179">
        <v>230</v>
      </c>
      <c r="AD109" s="179">
        <v>23090</v>
      </c>
      <c r="AE109" s="179">
        <v>223994</v>
      </c>
      <c r="AF109" s="179">
        <v>223995</v>
      </c>
      <c r="AG109" s="179">
        <v>1</v>
      </c>
      <c r="AH109" s="7">
        <v>521</v>
      </c>
      <c r="AI109" s="7">
        <v>521</v>
      </c>
      <c r="AJ109" s="7">
        <v>547</v>
      </c>
      <c r="AK109" s="7">
        <v>521</v>
      </c>
      <c r="AL109" s="7">
        <v>521</v>
      </c>
      <c r="AM109" s="185">
        <v>547</v>
      </c>
      <c r="AN109" s="157"/>
      <c r="AO109" s="170"/>
      <c r="AP109" s="182"/>
      <c r="AQ109" s="182"/>
      <c r="AR109" s="182"/>
      <c r="AS109" s="182"/>
      <c r="AT109" s="182"/>
      <c r="AU109" s="158"/>
      <c r="AV109" s="158"/>
      <c r="AW109" s="158"/>
      <c r="AX109" s="158"/>
      <c r="AY109" s="158"/>
      <c r="AZ109" s="158"/>
      <c r="BA109" s="157"/>
      <c r="BB109" s="157"/>
    </row>
    <row r="110" spans="1:54" x14ac:dyDescent="0.35">
      <c r="A110" s="162"/>
      <c r="B110" s="170"/>
      <c r="C110" s="170"/>
      <c r="D110" s="170"/>
      <c r="E110" s="170"/>
      <c r="F110" s="170"/>
      <c r="G110" s="170"/>
      <c r="H110" s="157"/>
      <c r="I110" s="157"/>
      <c r="J110" s="157"/>
      <c r="K110" s="157"/>
      <c r="L110" s="157"/>
      <c r="M110" s="157"/>
      <c r="N110" s="157"/>
      <c r="O110" s="170"/>
      <c r="P110" s="170"/>
      <c r="Q110" s="170"/>
      <c r="R110" s="170"/>
      <c r="S110" s="170"/>
      <c r="T110" s="170"/>
      <c r="U110" s="166"/>
      <c r="V110" s="166"/>
      <c r="W110" s="166"/>
      <c r="X110" s="166"/>
      <c r="Y110" s="166"/>
      <c r="Z110" s="166"/>
      <c r="AA110" s="157"/>
      <c r="AB110" s="163" t="s">
        <v>44</v>
      </c>
      <c r="AC110" s="179">
        <v>230</v>
      </c>
      <c r="AD110" s="179">
        <v>23091</v>
      </c>
      <c r="AE110" s="179">
        <v>223994</v>
      </c>
      <c r="AF110" s="179">
        <v>223997</v>
      </c>
      <c r="AG110" s="179">
        <v>1</v>
      </c>
      <c r="AH110" s="7">
        <v>1089</v>
      </c>
      <c r="AI110" s="7">
        <v>1164</v>
      </c>
      <c r="AJ110" s="7">
        <v>1200</v>
      </c>
      <c r="AK110" s="7">
        <v>1144</v>
      </c>
      <c r="AL110" s="7">
        <v>1164</v>
      </c>
      <c r="AM110" s="185">
        <v>1200</v>
      </c>
      <c r="AN110" s="157"/>
      <c r="AO110" s="170"/>
      <c r="AP110" s="182"/>
      <c r="AQ110" s="182"/>
      <c r="AR110" s="182"/>
      <c r="AS110" s="182"/>
      <c r="AT110" s="182"/>
      <c r="AU110" s="158"/>
      <c r="AV110" s="158"/>
      <c r="AW110" s="158"/>
      <c r="AX110" s="158"/>
      <c r="AY110" s="158"/>
      <c r="AZ110" s="158"/>
      <c r="BA110" s="157"/>
      <c r="BB110" s="157"/>
    </row>
    <row r="111" spans="1:54" x14ac:dyDescent="0.35">
      <c r="A111" s="162"/>
      <c r="B111" s="170"/>
      <c r="C111" s="170"/>
      <c r="D111" s="170"/>
      <c r="E111" s="170"/>
      <c r="F111" s="170"/>
      <c r="G111" s="170"/>
      <c r="H111" s="157"/>
      <c r="I111" s="157"/>
      <c r="J111" s="157"/>
      <c r="K111" s="157"/>
      <c r="L111" s="157"/>
      <c r="M111" s="157"/>
      <c r="N111" s="157"/>
      <c r="O111" s="170"/>
      <c r="P111" s="170"/>
      <c r="Q111" s="170"/>
      <c r="R111" s="170"/>
      <c r="S111" s="170"/>
      <c r="T111" s="170"/>
      <c r="U111" s="166"/>
      <c r="V111" s="166"/>
      <c r="W111" s="166"/>
      <c r="X111" s="166"/>
      <c r="Y111" s="166"/>
      <c r="Z111" s="166"/>
      <c r="AA111" s="157"/>
      <c r="AB111" s="163" t="s">
        <v>44</v>
      </c>
      <c r="AC111" s="179">
        <v>230</v>
      </c>
      <c r="AD111" s="179">
        <v>23092</v>
      </c>
      <c r="AE111" s="179">
        <v>223994</v>
      </c>
      <c r="AF111" s="179">
        <v>223996</v>
      </c>
      <c r="AG111" s="179">
        <v>1</v>
      </c>
      <c r="AH111" s="7">
        <v>1089</v>
      </c>
      <c r="AI111" s="7">
        <v>1164</v>
      </c>
      <c r="AJ111" s="7">
        <v>1200</v>
      </c>
      <c r="AK111" s="7">
        <v>1144</v>
      </c>
      <c r="AL111" s="7">
        <v>1164</v>
      </c>
      <c r="AM111" s="185">
        <v>1200</v>
      </c>
      <c r="AN111" s="157"/>
      <c r="AO111" s="170"/>
      <c r="AP111" s="182"/>
      <c r="AQ111" s="182"/>
      <c r="AR111" s="182"/>
      <c r="AS111" s="182"/>
      <c r="AT111" s="182"/>
      <c r="AU111" s="158"/>
      <c r="AV111" s="158"/>
      <c r="AW111" s="158"/>
      <c r="AX111" s="158"/>
      <c r="AY111" s="158"/>
      <c r="AZ111" s="158"/>
      <c r="BA111" s="157"/>
      <c r="BB111" s="157"/>
    </row>
    <row r="112" spans="1:54" x14ac:dyDescent="0.35">
      <c r="A112" s="162"/>
      <c r="B112" s="170"/>
      <c r="C112" s="170"/>
      <c r="D112" s="170"/>
      <c r="E112" s="170"/>
      <c r="F112" s="170"/>
      <c r="G112" s="170"/>
      <c r="H112" s="157"/>
      <c r="I112" s="157"/>
      <c r="J112" s="157"/>
      <c r="K112" s="157"/>
      <c r="L112" s="157"/>
      <c r="M112" s="157"/>
      <c r="N112" s="157"/>
      <c r="O112" s="182"/>
      <c r="P112" s="182"/>
      <c r="Q112" s="182"/>
      <c r="R112" s="182"/>
      <c r="S112" s="182"/>
      <c r="T112" s="182"/>
      <c r="U112" s="172"/>
      <c r="V112" s="172"/>
      <c r="W112" s="172"/>
      <c r="X112" s="172"/>
      <c r="Y112" s="172"/>
      <c r="Z112" s="172"/>
      <c r="AA112" s="157"/>
      <c r="AB112" s="163" t="s">
        <v>44</v>
      </c>
      <c r="AC112" s="179">
        <v>230</v>
      </c>
      <c r="AD112" s="179">
        <v>23093</v>
      </c>
      <c r="AE112" s="179">
        <v>223994</v>
      </c>
      <c r="AF112" s="179">
        <v>223998</v>
      </c>
      <c r="AG112" s="179">
        <v>1</v>
      </c>
      <c r="AH112" s="7">
        <v>561</v>
      </c>
      <c r="AI112" s="7">
        <v>643</v>
      </c>
      <c r="AJ112" s="7">
        <v>696</v>
      </c>
      <c r="AK112" s="7">
        <v>662</v>
      </c>
      <c r="AL112" s="7">
        <v>731</v>
      </c>
      <c r="AM112" s="185">
        <v>753</v>
      </c>
      <c r="AN112" s="157"/>
      <c r="AO112" s="170"/>
      <c r="AP112" s="182"/>
      <c r="AQ112" s="182"/>
      <c r="AR112" s="182"/>
      <c r="AS112" s="182"/>
      <c r="AT112" s="182"/>
      <c r="AU112" s="158"/>
      <c r="AV112" s="158"/>
      <c r="AW112" s="158"/>
      <c r="AX112" s="158"/>
      <c r="AY112" s="158"/>
      <c r="AZ112" s="158"/>
      <c r="BA112" s="157"/>
      <c r="BB112" s="157"/>
    </row>
    <row r="113" spans="1:54" x14ac:dyDescent="0.35">
      <c r="A113" s="162"/>
      <c r="B113" s="170"/>
      <c r="C113" s="170"/>
      <c r="D113" s="170"/>
      <c r="E113" s="170"/>
      <c r="F113" s="170"/>
      <c r="G113" s="170"/>
      <c r="H113" s="157"/>
      <c r="I113" s="157"/>
      <c r="J113" s="157"/>
      <c r="K113" s="157"/>
      <c r="L113" s="157"/>
      <c r="M113" s="157"/>
      <c r="N113" s="157"/>
      <c r="O113" s="182"/>
      <c r="P113" s="182"/>
      <c r="Q113" s="182"/>
      <c r="R113" s="182"/>
      <c r="S113" s="182"/>
      <c r="T113" s="182"/>
      <c r="U113" s="172"/>
      <c r="V113" s="172"/>
      <c r="W113" s="172"/>
      <c r="X113" s="172"/>
      <c r="Y113" s="172"/>
      <c r="Z113" s="172"/>
      <c r="AA113" s="157"/>
      <c r="AB113" s="163" t="s">
        <v>44</v>
      </c>
      <c r="AC113" s="179">
        <v>230</v>
      </c>
      <c r="AD113" s="179">
        <v>23101</v>
      </c>
      <c r="AE113" s="179">
        <v>223938</v>
      </c>
      <c r="AF113" s="179">
        <v>235456</v>
      </c>
      <c r="AG113" s="179">
        <v>1</v>
      </c>
      <c r="AH113" s="7">
        <v>1104</v>
      </c>
      <c r="AI113" s="7">
        <v>1195</v>
      </c>
      <c r="AJ113" s="7">
        <v>1254</v>
      </c>
      <c r="AK113" s="7">
        <v>1195</v>
      </c>
      <c r="AL113" s="7">
        <v>1195</v>
      </c>
      <c r="AM113" s="185">
        <v>1254</v>
      </c>
      <c r="AN113" s="157"/>
      <c r="AO113" s="170"/>
      <c r="AP113" s="182"/>
      <c r="AQ113" s="182"/>
      <c r="AR113" s="182"/>
      <c r="AS113" s="182"/>
      <c r="AT113" s="182"/>
      <c r="AU113" s="158"/>
      <c r="AV113" s="158"/>
      <c r="AW113" s="158"/>
      <c r="AX113" s="158"/>
      <c r="AY113" s="158"/>
      <c r="AZ113" s="158"/>
      <c r="BA113" s="157"/>
      <c r="BB113" s="157"/>
    </row>
    <row r="114" spans="1:54" x14ac:dyDescent="0.35">
      <c r="A114" s="162"/>
      <c r="B114" s="182"/>
      <c r="C114" s="182"/>
      <c r="D114" s="182"/>
      <c r="E114" s="182"/>
      <c r="F114" s="182"/>
      <c r="G114" s="182"/>
      <c r="H114" s="158"/>
      <c r="I114" s="158"/>
      <c r="J114" s="158"/>
      <c r="K114" s="158"/>
      <c r="L114" s="158"/>
      <c r="M114" s="158"/>
      <c r="N114" s="157"/>
      <c r="O114" s="182"/>
      <c r="P114" s="182"/>
      <c r="Q114" s="182"/>
      <c r="R114" s="182"/>
      <c r="S114" s="182"/>
      <c r="T114" s="182"/>
      <c r="U114" s="172"/>
      <c r="V114" s="172"/>
      <c r="W114" s="172"/>
      <c r="X114" s="172"/>
      <c r="Y114" s="172"/>
      <c r="Z114" s="172"/>
      <c r="AA114" s="157"/>
      <c r="AB114" s="163" t="s">
        <v>44</v>
      </c>
      <c r="AC114" s="179">
        <v>230</v>
      </c>
      <c r="AD114" s="179">
        <v>23102</v>
      </c>
      <c r="AE114" s="179">
        <v>223938</v>
      </c>
      <c r="AF114" s="179">
        <v>235459</v>
      </c>
      <c r="AG114" s="179">
        <v>1</v>
      </c>
      <c r="AH114" s="7">
        <v>1104</v>
      </c>
      <c r="AI114" s="7">
        <v>1195</v>
      </c>
      <c r="AJ114" s="7">
        <v>1254</v>
      </c>
      <c r="AK114" s="7">
        <v>1195</v>
      </c>
      <c r="AL114" s="7">
        <v>1195</v>
      </c>
      <c r="AM114" s="185">
        <v>1254</v>
      </c>
      <c r="AN114" s="157"/>
      <c r="AO114" s="170"/>
      <c r="AP114" s="182"/>
      <c r="AQ114" s="182"/>
      <c r="AR114" s="182"/>
      <c r="AS114" s="182"/>
      <c r="AT114" s="182"/>
      <c r="AU114" s="158"/>
      <c r="AV114" s="158"/>
      <c r="AW114" s="158"/>
      <c r="AX114" s="158"/>
      <c r="AY114" s="158"/>
      <c r="AZ114" s="158"/>
      <c r="BA114" s="157"/>
      <c r="BB114" s="157"/>
    </row>
    <row r="115" spans="1:54" x14ac:dyDescent="0.35">
      <c r="A115" s="162"/>
      <c r="B115" s="182"/>
      <c r="C115" s="182"/>
      <c r="D115" s="182"/>
      <c r="E115" s="182"/>
      <c r="F115" s="182"/>
      <c r="G115" s="182"/>
      <c r="H115" s="158"/>
      <c r="I115" s="158"/>
      <c r="J115" s="158"/>
      <c r="K115" s="158"/>
      <c r="L115" s="158"/>
      <c r="M115" s="158"/>
      <c r="N115" s="157"/>
      <c r="O115" s="182"/>
      <c r="P115" s="182"/>
      <c r="Q115" s="182"/>
      <c r="R115" s="182"/>
      <c r="S115" s="182"/>
      <c r="T115" s="182"/>
      <c r="U115" s="172"/>
      <c r="V115" s="172"/>
      <c r="W115" s="172"/>
      <c r="X115" s="172"/>
      <c r="Y115" s="172"/>
      <c r="Z115" s="172"/>
      <c r="AA115" s="157"/>
      <c r="AB115" s="163" t="s">
        <v>44</v>
      </c>
      <c r="AC115" s="179">
        <v>230</v>
      </c>
      <c r="AD115" s="179">
        <v>23103</v>
      </c>
      <c r="AE115" s="179">
        <v>223937</v>
      </c>
      <c r="AF115" s="179">
        <v>223938</v>
      </c>
      <c r="AG115" s="179">
        <v>1</v>
      </c>
      <c r="AH115" s="7">
        <v>559</v>
      </c>
      <c r="AI115" s="7">
        <v>680</v>
      </c>
      <c r="AJ115" s="7">
        <v>782</v>
      </c>
      <c r="AK115" s="7">
        <v>643</v>
      </c>
      <c r="AL115" s="7">
        <v>793</v>
      </c>
      <c r="AM115" s="185">
        <v>835</v>
      </c>
      <c r="AN115" s="157"/>
      <c r="AO115" s="170"/>
      <c r="AP115" s="182"/>
      <c r="AQ115" s="182"/>
      <c r="AR115" s="182"/>
      <c r="AS115" s="182"/>
      <c r="AT115" s="182"/>
      <c r="AU115" s="158"/>
      <c r="AV115" s="158"/>
      <c r="AW115" s="158"/>
      <c r="AX115" s="158"/>
      <c r="AY115" s="158"/>
      <c r="AZ115" s="158"/>
      <c r="BA115" s="157"/>
      <c r="BB115" s="157"/>
    </row>
    <row r="116" spans="1:54" x14ac:dyDescent="0.35">
      <c r="A116" s="162"/>
      <c r="B116" s="182"/>
      <c r="C116" s="182"/>
      <c r="D116" s="182"/>
      <c r="E116" s="182"/>
      <c r="F116" s="182"/>
      <c r="G116" s="182"/>
      <c r="H116" s="158"/>
      <c r="I116" s="158"/>
      <c r="J116" s="158"/>
      <c r="K116" s="158"/>
      <c r="L116" s="158"/>
      <c r="M116" s="158"/>
      <c r="N116" s="157"/>
      <c r="O116" s="182"/>
      <c r="P116" s="182"/>
      <c r="Q116" s="182"/>
      <c r="R116" s="182"/>
      <c r="S116" s="182"/>
      <c r="T116" s="182"/>
      <c r="U116" s="172"/>
      <c r="V116" s="172"/>
      <c r="W116" s="172"/>
      <c r="X116" s="172"/>
      <c r="Y116" s="172"/>
      <c r="Z116" s="172"/>
      <c r="AA116" s="157"/>
      <c r="AB116" s="163" t="s">
        <v>44</v>
      </c>
      <c r="AC116" s="179">
        <v>230</v>
      </c>
      <c r="AD116" s="179">
        <v>23104</v>
      </c>
      <c r="AE116" s="179">
        <v>223937</v>
      </c>
      <c r="AF116" s="179">
        <v>223938</v>
      </c>
      <c r="AG116" s="179">
        <v>2</v>
      </c>
      <c r="AH116" s="7">
        <v>559</v>
      </c>
      <c r="AI116" s="7">
        <v>680</v>
      </c>
      <c r="AJ116" s="7">
        <v>782</v>
      </c>
      <c r="AK116" s="7">
        <v>643</v>
      </c>
      <c r="AL116" s="7">
        <v>793</v>
      </c>
      <c r="AM116" s="185">
        <v>835</v>
      </c>
      <c r="AN116" s="157"/>
      <c r="AO116" s="170"/>
      <c r="AP116" s="182"/>
      <c r="AQ116" s="182"/>
      <c r="AR116" s="182"/>
      <c r="AS116" s="182"/>
      <c r="AT116" s="182"/>
      <c r="AU116" s="158"/>
      <c r="AV116" s="158"/>
      <c r="AW116" s="158"/>
      <c r="AX116" s="158"/>
      <c r="AY116" s="158"/>
      <c r="AZ116" s="158"/>
      <c r="BA116" s="157"/>
      <c r="BB116" s="157"/>
    </row>
    <row r="117" spans="1:54" x14ac:dyDescent="0.35">
      <c r="A117" s="162"/>
      <c r="B117" s="182"/>
      <c r="C117" s="182"/>
      <c r="D117" s="182"/>
      <c r="E117" s="182"/>
      <c r="F117" s="182"/>
      <c r="G117" s="182"/>
      <c r="H117" s="158"/>
      <c r="I117" s="158"/>
      <c r="J117" s="158"/>
      <c r="K117" s="158"/>
      <c r="L117" s="158"/>
      <c r="M117" s="158"/>
      <c r="N117" s="157"/>
      <c r="O117" s="182"/>
      <c r="P117" s="182"/>
      <c r="Q117" s="182"/>
      <c r="R117" s="182"/>
      <c r="S117" s="182"/>
      <c r="T117" s="182"/>
      <c r="U117" s="172"/>
      <c r="V117" s="172"/>
      <c r="W117" s="172"/>
      <c r="X117" s="172"/>
      <c r="Y117" s="172"/>
      <c r="Z117" s="172"/>
      <c r="AA117" s="157"/>
      <c r="AB117" s="163" t="s">
        <v>44</v>
      </c>
      <c r="AC117" s="179">
        <v>230</v>
      </c>
      <c r="AD117" s="179">
        <v>23106</v>
      </c>
      <c r="AE117" s="179">
        <v>223997</v>
      </c>
      <c r="AF117" s="179">
        <v>224000</v>
      </c>
      <c r="AG117" s="179">
        <v>1</v>
      </c>
      <c r="AH117" s="7">
        <v>346</v>
      </c>
      <c r="AI117" s="7">
        <v>445</v>
      </c>
      <c r="AJ117" s="7">
        <v>501</v>
      </c>
      <c r="AK117" s="7">
        <v>366</v>
      </c>
      <c r="AL117" s="7">
        <v>478</v>
      </c>
      <c r="AM117" s="185">
        <v>501</v>
      </c>
      <c r="AN117" s="157"/>
      <c r="AO117" s="170"/>
      <c r="AP117" s="182"/>
      <c r="AQ117" s="182"/>
      <c r="AR117" s="182"/>
      <c r="AS117" s="182"/>
      <c r="AT117" s="182"/>
      <c r="AU117" s="158"/>
      <c r="AV117" s="158"/>
      <c r="AW117" s="158"/>
      <c r="AX117" s="158"/>
      <c r="AY117" s="158"/>
      <c r="AZ117" s="158"/>
      <c r="BA117" s="157"/>
      <c r="BB117" s="157"/>
    </row>
    <row r="118" spans="1:54" x14ac:dyDescent="0.35">
      <c r="A118" s="162"/>
      <c r="B118" s="182"/>
      <c r="C118" s="182"/>
      <c r="D118" s="182"/>
      <c r="E118" s="182"/>
      <c r="F118" s="182"/>
      <c r="G118" s="182"/>
      <c r="H118" s="158"/>
      <c r="I118" s="158"/>
      <c r="J118" s="158"/>
      <c r="K118" s="158"/>
      <c r="L118" s="158"/>
      <c r="M118" s="158"/>
      <c r="N118" s="158"/>
      <c r="O118" s="182"/>
      <c r="P118" s="182"/>
      <c r="Q118" s="182"/>
      <c r="R118" s="182"/>
      <c r="S118" s="182"/>
      <c r="T118" s="182"/>
      <c r="U118" s="172"/>
      <c r="V118" s="172"/>
      <c r="W118" s="172"/>
      <c r="X118" s="172"/>
      <c r="Y118" s="172"/>
      <c r="Z118" s="172"/>
      <c r="AA118" s="158"/>
      <c r="AB118" s="163" t="s">
        <v>44</v>
      </c>
      <c r="AC118" s="179">
        <v>230</v>
      </c>
      <c r="AD118" s="179">
        <v>23107</v>
      </c>
      <c r="AE118" s="179">
        <v>223996</v>
      </c>
      <c r="AF118" s="179">
        <v>224001</v>
      </c>
      <c r="AG118" s="179">
        <v>1</v>
      </c>
      <c r="AH118" s="7">
        <v>346</v>
      </c>
      <c r="AI118" s="7">
        <v>445</v>
      </c>
      <c r="AJ118" s="7">
        <v>501</v>
      </c>
      <c r="AK118" s="7">
        <v>366</v>
      </c>
      <c r="AL118" s="7">
        <v>478</v>
      </c>
      <c r="AM118" s="185">
        <v>501</v>
      </c>
      <c r="AN118" s="158"/>
      <c r="AO118" s="182"/>
      <c r="AP118" s="182"/>
      <c r="AQ118" s="182"/>
      <c r="AR118" s="182"/>
      <c r="AS118" s="182"/>
      <c r="AT118" s="182"/>
      <c r="AU118" s="158"/>
      <c r="AV118" s="158"/>
      <c r="AW118" s="158"/>
      <c r="AX118" s="158"/>
      <c r="AY118" s="158"/>
      <c r="AZ118" s="158"/>
      <c r="BA118" s="157"/>
      <c r="BB118" s="157"/>
    </row>
    <row r="119" spans="1:54" x14ac:dyDescent="0.35">
      <c r="A119" s="162"/>
      <c r="B119" s="182"/>
      <c r="C119" s="182"/>
      <c r="D119" s="182"/>
      <c r="E119" s="182"/>
      <c r="F119" s="182"/>
      <c r="G119" s="182"/>
      <c r="H119" s="158"/>
      <c r="I119" s="158"/>
      <c r="J119" s="158"/>
      <c r="K119" s="158"/>
      <c r="L119" s="158"/>
      <c r="M119" s="158"/>
      <c r="N119" s="158"/>
      <c r="O119" s="182"/>
      <c r="P119" s="182"/>
      <c r="Q119" s="182"/>
      <c r="R119" s="182"/>
      <c r="S119" s="182"/>
      <c r="T119" s="182"/>
      <c r="U119" s="172"/>
      <c r="V119" s="172"/>
      <c r="W119" s="172"/>
      <c r="X119" s="172"/>
      <c r="Y119" s="172"/>
      <c r="Z119" s="172"/>
      <c r="AA119" s="158"/>
      <c r="AB119" s="163" t="s">
        <v>44</v>
      </c>
      <c r="AC119" s="179">
        <v>230</v>
      </c>
      <c r="AD119" s="179">
        <v>23108</v>
      </c>
      <c r="AE119" s="179">
        <v>223975</v>
      </c>
      <c r="AF119" s="179">
        <v>223998</v>
      </c>
      <c r="AG119" s="179">
        <v>1</v>
      </c>
      <c r="AH119" s="7">
        <v>354</v>
      </c>
      <c r="AI119" s="7">
        <v>445</v>
      </c>
      <c r="AJ119" s="7">
        <v>512</v>
      </c>
      <c r="AK119" s="7">
        <v>408</v>
      </c>
      <c r="AL119" s="7">
        <v>520</v>
      </c>
      <c r="AM119" s="185">
        <v>580</v>
      </c>
      <c r="AN119" s="158"/>
      <c r="AO119" s="182"/>
      <c r="AP119" s="182"/>
      <c r="AQ119" s="182"/>
      <c r="AR119" s="182"/>
      <c r="AS119" s="182"/>
      <c r="AT119" s="182"/>
      <c r="AU119" s="158"/>
      <c r="AV119" s="158"/>
      <c r="AW119" s="158"/>
      <c r="AX119" s="158"/>
      <c r="AY119" s="158"/>
      <c r="AZ119" s="158"/>
      <c r="BA119" s="157"/>
      <c r="BB119" s="157"/>
    </row>
    <row r="120" spans="1:54" x14ac:dyDescent="0.35">
      <c r="A120" s="162"/>
      <c r="B120" s="182"/>
      <c r="C120" s="182"/>
      <c r="D120" s="182"/>
      <c r="E120" s="182"/>
      <c r="F120" s="182"/>
      <c r="G120" s="182"/>
      <c r="H120" s="158"/>
      <c r="I120" s="158"/>
      <c r="J120" s="158"/>
      <c r="K120" s="158"/>
      <c r="L120" s="158"/>
      <c r="M120" s="158"/>
      <c r="N120" s="158"/>
      <c r="O120" s="182"/>
      <c r="P120" s="182"/>
      <c r="Q120" s="182"/>
      <c r="R120" s="182"/>
      <c r="S120" s="182"/>
      <c r="T120" s="182"/>
      <c r="U120" s="172"/>
      <c r="V120" s="172"/>
      <c r="W120" s="172"/>
      <c r="X120" s="172"/>
      <c r="Y120" s="172"/>
      <c r="Z120" s="172"/>
      <c r="AA120" s="158"/>
      <c r="AB120" s="163" t="s">
        <v>44</v>
      </c>
      <c r="AC120" s="179">
        <v>230</v>
      </c>
      <c r="AD120" s="179">
        <v>23109</v>
      </c>
      <c r="AE120" s="179">
        <v>223976</v>
      </c>
      <c r="AF120" s="179">
        <v>223995</v>
      </c>
      <c r="AG120" s="179">
        <v>1</v>
      </c>
      <c r="AH120" s="7">
        <v>354</v>
      </c>
      <c r="AI120" s="7">
        <v>445</v>
      </c>
      <c r="AJ120" s="7">
        <v>501</v>
      </c>
      <c r="AK120" s="7">
        <v>408</v>
      </c>
      <c r="AL120" s="7">
        <v>478</v>
      </c>
      <c r="AM120" s="185">
        <v>501</v>
      </c>
      <c r="AN120" s="158"/>
      <c r="AO120" s="182"/>
      <c r="AP120" s="182"/>
      <c r="AQ120" s="182"/>
      <c r="AR120" s="182"/>
      <c r="AS120" s="182"/>
      <c r="AT120" s="182"/>
      <c r="AU120" s="158"/>
      <c r="AV120" s="158"/>
      <c r="AW120" s="158"/>
      <c r="AX120" s="158"/>
      <c r="AY120" s="158"/>
      <c r="AZ120" s="158"/>
      <c r="BA120" s="157"/>
      <c r="BB120" s="157"/>
    </row>
    <row r="121" spans="1:54" x14ac:dyDescent="0.35">
      <c r="A121" s="162"/>
      <c r="B121" s="182"/>
      <c r="C121" s="182"/>
      <c r="D121" s="182"/>
      <c r="E121" s="182"/>
      <c r="F121" s="182"/>
      <c r="G121" s="182"/>
      <c r="H121" s="158"/>
      <c r="I121" s="158"/>
      <c r="J121" s="158"/>
      <c r="K121" s="158"/>
      <c r="L121" s="158"/>
      <c r="M121" s="158"/>
      <c r="N121" s="158"/>
      <c r="O121" s="182"/>
      <c r="P121" s="182"/>
      <c r="Q121" s="182"/>
      <c r="R121" s="182"/>
      <c r="S121" s="182"/>
      <c r="T121" s="182"/>
      <c r="U121" s="172"/>
      <c r="V121" s="172"/>
      <c r="W121" s="172"/>
      <c r="X121" s="172"/>
      <c r="Y121" s="172"/>
      <c r="Z121" s="172"/>
      <c r="AA121" s="158"/>
      <c r="AB121" s="163" t="s">
        <v>44</v>
      </c>
      <c r="AC121" s="179">
        <v>230</v>
      </c>
      <c r="AD121" s="179">
        <v>23111</v>
      </c>
      <c r="AE121" s="179">
        <v>223937</v>
      </c>
      <c r="AF121" s="179">
        <v>314290</v>
      </c>
      <c r="AG121" s="179">
        <v>1</v>
      </c>
      <c r="AH121" s="7">
        <v>1203</v>
      </c>
      <c r="AI121" s="7">
        <v>1428</v>
      </c>
      <c r="AJ121" s="7">
        <v>1600</v>
      </c>
      <c r="AK121" s="7">
        <v>1382</v>
      </c>
      <c r="AL121" s="7">
        <v>1552</v>
      </c>
      <c r="AM121" s="185">
        <v>1600</v>
      </c>
      <c r="AN121" s="158"/>
      <c r="AO121" s="182"/>
      <c r="AP121" s="182"/>
      <c r="AQ121" s="182"/>
      <c r="AR121" s="182"/>
      <c r="AS121" s="182"/>
      <c r="AT121" s="182"/>
      <c r="AU121" s="158"/>
      <c r="AV121" s="158"/>
      <c r="AW121" s="158"/>
      <c r="AX121" s="158"/>
      <c r="AY121" s="158"/>
      <c r="AZ121" s="158"/>
      <c r="BA121" s="157"/>
      <c r="BB121" s="157"/>
    </row>
    <row r="122" spans="1:54" x14ac:dyDescent="0.35">
      <c r="A122" s="157"/>
      <c r="B122" s="182"/>
      <c r="C122" s="182"/>
      <c r="D122" s="182"/>
      <c r="E122" s="182"/>
      <c r="F122" s="182"/>
      <c r="G122" s="182"/>
      <c r="H122" s="158"/>
      <c r="I122" s="158"/>
      <c r="J122" s="158"/>
      <c r="K122" s="158"/>
      <c r="L122" s="158"/>
      <c r="M122" s="158"/>
      <c r="N122" s="158"/>
      <c r="O122" s="182"/>
      <c r="P122" s="182"/>
      <c r="Q122" s="182"/>
      <c r="R122" s="182"/>
      <c r="S122" s="182"/>
      <c r="T122" s="182"/>
      <c r="U122" s="172"/>
      <c r="V122" s="172"/>
      <c r="W122" s="172"/>
      <c r="X122" s="172"/>
      <c r="Y122" s="172"/>
      <c r="Z122" s="172"/>
      <c r="AA122" s="158"/>
      <c r="AB122" s="163" t="s">
        <v>44</v>
      </c>
      <c r="AC122" s="179">
        <v>230</v>
      </c>
      <c r="AD122" s="179">
        <v>23122</v>
      </c>
      <c r="AE122" s="179">
        <v>223951</v>
      </c>
      <c r="AF122" s="179">
        <v>226827</v>
      </c>
      <c r="AG122" s="179">
        <v>1</v>
      </c>
      <c r="AH122" s="7">
        <v>559</v>
      </c>
      <c r="AI122" s="7">
        <v>680</v>
      </c>
      <c r="AJ122" s="7">
        <v>782</v>
      </c>
      <c r="AK122" s="7">
        <v>643</v>
      </c>
      <c r="AL122" s="7">
        <v>793</v>
      </c>
      <c r="AM122" s="185">
        <v>912</v>
      </c>
      <c r="AN122" s="158"/>
      <c r="AO122" s="182"/>
      <c r="AP122" s="182"/>
      <c r="AQ122" s="182"/>
      <c r="AR122" s="182"/>
      <c r="AS122" s="182"/>
      <c r="AT122" s="182"/>
      <c r="AU122" s="158"/>
      <c r="AV122" s="158"/>
      <c r="AW122" s="158"/>
      <c r="AX122" s="158"/>
      <c r="AY122" s="158"/>
      <c r="AZ122" s="158"/>
      <c r="BA122" s="157"/>
      <c r="BB122" s="157"/>
    </row>
    <row r="123" spans="1:54" x14ac:dyDescent="0.35">
      <c r="A123" s="157"/>
      <c r="B123" s="182"/>
      <c r="C123" s="182"/>
      <c r="D123" s="182"/>
      <c r="E123" s="182"/>
      <c r="F123" s="182"/>
      <c r="G123" s="182"/>
      <c r="H123" s="158"/>
      <c r="I123" s="158"/>
      <c r="J123" s="158"/>
      <c r="K123" s="158"/>
      <c r="L123" s="158"/>
      <c r="M123" s="158"/>
      <c r="N123" s="158"/>
      <c r="O123" s="182"/>
      <c r="P123" s="182"/>
      <c r="Q123" s="182"/>
      <c r="R123" s="182"/>
      <c r="S123" s="182"/>
      <c r="T123" s="182"/>
      <c r="U123" s="172"/>
      <c r="V123" s="172"/>
      <c r="W123" s="172"/>
      <c r="X123" s="172"/>
      <c r="Y123" s="172"/>
      <c r="Z123" s="172"/>
      <c r="AA123" s="158"/>
      <c r="AB123" s="163" t="s">
        <v>44</v>
      </c>
      <c r="AC123" s="179">
        <v>230</v>
      </c>
      <c r="AD123" s="179">
        <v>23123</v>
      </c>
      <c r="AE123" s="179">
        <v>223952</v>
      </c>
      <c r="AF123" s="179">
        <v>226829</v>
      </c>
      <c r="AG123" s="179">
        <v>1</v>
      </c>
      <c r="AH123" s="7">
        <v>559</v>
      </c>
      <c r="AI123" s="7">
        <v>680</v>
      </c>
      <c r="AJ123" s="7">
        <v>782</v>
      </c>
      <c r="AK123" s="7">
        <v>643</v>
      </c>
      <c r="AL123" s="7">
        <v>793</v>
      </c>
      <c r="AM123" s="185">
        <v>912</v>
      </c>
      <c r="AN123" s="158"/>
      <c r="AO123" s="182"/>
      <c r="AP123" s="182"/>
      <c r="AQ123" s="182"/>
      <c r="AR123" s="182"/>
      <c r="AS123" s="182"/>
      <c r="AT123" s="182"/>
      <c r="AU123" s="158"/>
      <c r="AV123" s="158"/>
      <c r="AW123" s="158"/>
      <c r="AX123" s="158"/>
      <c r="AY123" s="158"/>
      <c r="AZ123" s="158"/>
      <c r="BA123" s="157"/>
      <c r="BB123" s="157"/>
    </row>
    <row r="124" spans="1:54" x14ac:dyDescent="0.35">
      <c r="A124" s="157"/>
      <c r="B124" s="182"/>
      <c r="C124" s="182"/>
      <c r="D124" s="182"/>
      <c r="E124" s="182"/>
      <c r="F124" s="182"/>
      <c r="G124" s="182"/>
      <c r="H124" s="158"/>
      <c r="I124" s="158"/>
      <c r="J124" s="158"/>
      <c r="K124" s="158"/>
      <c r="L124" s="158"/>
      <c r="M124" s="158"/>
      <c r="N124" s="158"/>
      <c r="O124" s="182"/>
      <c r="P124" s="182"/>
      <c r="Q124" s="182"/>
      <c r="R124" s="182"/>
      <c r="S124" s="182"/>
      <c r="T124" s="182"/>
      <c r="U124" s="172"/>
      <c r="V124" s="172"/>
      <c r="W124" s="172"/>
      <c r="X124" s="172"/>
      <c r="Y124" s="172"/>
      <c r="Z124" s="172"/>
      <c r="AA124" s="158"/>
      <c r="AB124" s="163" t="s">
        <v>44</v>
      </c>
      <c r="AC124" s="179">
        <v>230</v>
      </c>
      <c r="AD124" s="179">
        <v>23125</v>
      </c>
      <c r="AE124" s="179">
        <v>223953</v>
      </c>
      <c r="AF124" s="179">
        <v>226830</v>
      </c>
      <c r="AG124" s="179">
        <v>1</v>
      </c>
      <c r="AH124" s="7">
        <v>559</v>
      </c>
      <c r="AI124" s="7">
        <v>680</v>
      </c>
      <c r="AJ124" s="7">
        <v>782</v>
      </c>
      <c r="AK124" s="7">
        <v>643</v>
      </c>
      <c r="AL124" s="7">
        <v>793</v>
      </c>
      <c r="AM124" s="185">
        <v>912</v>
      </c>
      <c r="AN124" s="158"/>
      <c r="AO124" s="182"/>
      <c r="AP124" s="182"/>
      <c r="AQ124" s="182"/>
      <c r="AR124" s="182"/>
      <c r="AS124" s="182"/>
      <c r="AT124" s="182"/>
      <c r="AU124" s="158"/>
      <c r="AV124" s="158"/>
      <c r="AW124" s="158"/>
      <c r="AX124" s="158"/>
      <c r="AY124" s="158"/>
      <c r="AZ124" s="158"/>
      <c r="BA124" s="157"/>
      <c r="BB124" s="157"/>
    </row>
    <row r="125" spans="1:54" x14ac:dyDescent="0.35">
      <c r="A125" s="157"/>
      <c r="B125" s="182"/>
      <c r="C125" s="182"/>
      <c r="D125" s="182"/>
      <c r="E125" s="182"/>
      <c r="F125" s="182"/>
      <c r="G125" s="182"/>
      <c r="H125" s="158"/>
      <c r="I125" s="158"/>
      <c r="J125" s="158"/>
      <c r="K125" s="158"/>
      <c r="L125" s="158"/>
      <c r="M125" s="158"/>
      <c r="N125" s="158"/>
      <c r="O125" s="182"/>
      <c r="P125" s="182"/>
      <c r="Q125" s="182"/>
      <c r="R125" s="182"/>
      <c r="S125" s="182"/>
      <c r="T125" s="182"/>
      <c r="U125" s="172"/>
      <c r="V125" s="172"/>
      <c r="W125" s="172"/>
      <c r="X125" s="172"/>
      <c r="Y125" s="172"/>
      <c r="Z125" s="172"/>
      <c r="AA125" s="158"/>
      <c r="AB125" s="163" t="s">
        <v>44</v>
      </c>
      <c r="AC125" s="179">
        <v>230</v>
      </c>
      <c r="AD125" s="179">
        <v>23152</v>
      </c>
      <c r="AE125" s="179">
        <v>223982</v>
      </c>
      <c r="AF125" s="179">
        <v>224601</v>
      </c>
      <c r="AG125" s="179">
        <v>1</v>
      </c>
      <c r="AH125" s="7">
        <v>552</v>
      </c>
      <c r="AI125" s="7">
        <v>680</v>
      </c>
      <c r="AJ125" s="7">
        <v>782</v>
      </c>
      <c r="AK125" s="7">
        <v>620</v>
      </c>
      <c r="AL125" s="7">
        <v>746</v>
      </c>
      <c r="AM125" s="185">
        <v>800</v>
      </c>
      <c r="AN125" s="158"/>
      <c r="AO125" s="182"/>
      <c r="AP125" s="182"/>
      <c r="AQ125" s="182"/>
      <c r="AR125" s="182"/>
      <c r="AS125" s="182"/>
      <c r="AT125" s="182"/>
      <c r="AU125" s="158"/>
      <c r="AV125" s="158"/>
      <c r="AW125" s="158"/>
      <c r="AX125" s="158"/>
      <c r="AY125" s="158"/>
      <c r="AZ125" s="158"/>
      <c r="BA125" s="157"/>
      <c r="BB125" s="157"/>
    </row>
    <row r="126" spans="1:54" x14ac:dyDescent="0.35">
      <c r="A126" s="157"/>
      <c r="B126" s="182"/>
      <c r="C126" s="182"/>
      <c r="D126" s="182"/>
      <c r="E126" s="182"/>
      <c r="F126" s="182"/>
      <c r="G126" s="182"/>
      <c r="H126" s="158"/>
      <c r="I126" s="158"/>
      <c r="J126" s="158"/>
      <c r="K126" s="158"/>
      <c r="L126" s="158"/>
      <c r="M126" s="158"/>
      <c r="N126" s="158"/>
      <c r="O126" s="182"/>
      <c r="P126" s="182"/>
      <c r="Q126" s="182"/>
      <c r="R126" s="182"/>
      <c r="S126" s="182"/>
      <c r="T126" s="182"/>
      <c r="U126" s="172"/>
      <c r="V126" s="172"/>
      <c r="W126" s="172"/>
      <c r="X126" s="172"/>
      <c r="Y126" s="172"/>
      <c r="Z126" s="172"/>
      <c r="AA126" s="158"/>
      <c r="AB126" s="163" t="s">
        <v>44</v>
      </c>
      <c r="AC126" s="179">
        <v>230</v>
      </c>
      <c r="AD126" s="179">
        <v>23153</v>
      </c>
      <c r="AE126" s="179">
        <v>224060</v>
      </c>
      <c r="AF126" s="179">
        <v>224600</v>
      </c>
      <c r="AG126" s="179">
        <v>1</v>
      </c>
      <c r="AH126" s="7">
        <v>552</v>
      </c>
      <c r="AI126" s="7">
        <v>680</v>
      </c>
      <c r="AJ126" s="7">
        <v>782</v>
      </c>
      <c r="AK126" s="7">
        <v>620</v>
      </c>
      <c r="AL126" s="7">
        <v>746</v>
      </c>
      <c r="AM126" s="185">
        <v>857</v>
      </c>
      <c r="AN126" s="158"/>
      <c r="AO126" s="182"/>
      <c r="AP126" s="170"/>
      <c r="AQ126" s="170"/>
      <c r="AR126" s="170"/>
      <c r="AS126" s="170"/>
      <c r="AT126" s="170"/>
      <c r="AU126" s="157"/>
      <c r="AV126" s="157"/>
      <c r="AW126" s="157"/>
      <c r="AX126" s="157"/>
      <c r="AY126" s="157"/>
      <c r="AZ126" s="157"/>
      <c r="BA126" s="157"/>
      <c r="BB126" s="157"/>
    </row>
    <row r="127" spans="1:54" x14ac:dyDescent="0.35">
      <c r="A127" s="157"/>
      <c r="B127" s="182"/>
      <c r="C127" s="182"/>
      <c r="D127" s="182"/>
      <c r="E127" s="182"/>
      <c r="F127" s="182"/>
      <c r="G127" s="182"/>
      <c r="H127" s="158"/>
      <c r="I127" s="158"/>
      <c r="J127" s="158"/>
      <c r="K127" s="158"/>
      <c r="L127" s="158"/>
      <c r="M127" s="158"/>
      <c r="N127" s="158"/>
      <c r="O127" s="182"/>
      <c r="P127" s="182"/>
      <c r="Q127" s="182"/>
      <c r="R127" s="182"/>
      <c r="S127" s="182"/>
      <c r="T127" s="182"/>
      <c r="U127" s="172"/>
      <c r="V127" s="172"/>
      <c r="W127" s="172"/>
      <c r="X127" s="172"/>
      <c r="Y127" s="172"/>
      <c r="Z127" s="172"/>
      <c r="AA127" s="158"/>
      <c r="AB127" s="163" t="s">
        <v>44</v>
      </c>
      <c r="AC127" s="179">
        <v>230</v>
      </c>
      <c r="AD127" s="179">
        <v>23184</v>
      </c>
      <c r="AE127" s="179">
        <v>224125</v>
      </c>
      <c r="AF127" s="179">
        <v>226706</v>
      </c>
      <c r="AG127" s="179">
        <v>1</v>
      </c>
      <c r="AH127" s="7">
        <v>559</v>
      </c>
      <c r="AI127" s="7">
        <v>680</v>
      </c>
      <c r="AJ127" s="7">
        <v>782</v>
      </c>
      <c r="AK127" s="7">
        <v>643</v>
      </c>
      <c r="AL127" s="7">
        <v>793</v>
      </c>
      <c r="AM127" s="185">
        <v>912</v>
      </c>
      <c r="AN127" s="158"/>
      <c r="AO127" s="182"/>
      <c r="AP127" s="170"/>
      <c r="AQ127" s="170"/>
      <c r="AR127" s="170"/>
      <c r="AS127" s="170"/>
      <c r="AT127" s="170"/>
      <c r="AU127" s="157"/>
      <c r="AV127" s="157"/>
      <c r="AW127" s="157"/>
      <c r="AX127" s="157"/>
      <c r="AY127" s="157"/>
      <c r="AZ127" s="157"/>
      <c r="BA127" s="157"/>
      <c r="BB127" s="157"/>
    </row>
    <row r="128" spans="1:54" x14ac:dyDescent="0.35">
      <c r="A128" s="157"/>
      <c r="B128" s="182"/>
      <c r="C128" s="182"/>
      <c r="D128" s="182"/>
      <c r="E128" s="182"/>
      <c r="F128" s="182"/>
      <c r="G128" s="182"/>
      <c r="H128" s="158"/>
      <c r="I128" s="158"/>
      <c r="J128" s="158"/>
      <c r="K128" s="158"/>
      <c r="L128" s="158"/>
      <c r="M128" s="158"/>
      <c r="N128" s="158"/>
      <c r="O128" s="182"/>
      <c r="P128" s="182"/>
      <c r="Q128" s="182"/>
      <c r="R128" s="182"/>
      <c r="S128" s="182"/>
      <c r="T128" s="182"/>
      <c r="U128" s="172"/>
      <c r="V128" s="172"/>
      <c r="W128" s="172"/>
      <c r="X128" s="172"/>
      <c r="Y128" s="172"/>
      <c r="Z128" s="172"/>
      <c r="AA128" s="158"/>
      <c r="AB128" s="163" t="s">
        <v>44</v>
      </c>
      <c r="AC128" s="179">
        <v>230</v>
      </c>
      <c r="AD128" s="179">
        <v>23186</v>
      </c>
      <c r="AE128" s="179">
        <v>223990</v>
      </c>
      <c r="AF128" s="179">
        <v>226705</v>
      </c>
      <c r="AG128" s="179">
        <v>1</v>
      </c>
      <c r="AH128" s="7">
        <v>559</v>
      </c>
      <c r="AI128" s="7">
        <v>680</v>
      </c>
      <c r="AJ128" s="7">
        <v>782</v>
      </c>
      <c r="AK128" s="7">
        <v>643</v>
      </c>
      <c r="AL128" s="7">
        <v>793</v>
      </c>
      <c r="AM128" s="185">
        <v>912</v>
      </c>
      <c r="AN128" s="158"/>
      <c r="AO128" s="182"/>
      <c r="BA128" s="157"/>
    </row>
    <row r="129" spans="1:53" x14ac:dyDescent="0.35">
      <c r="A129" s="157"/>
      <c r="B129" s="182"/>
      <c r="C129" s="182"/>
      <c r="D129" s="182"/>
      <c r="E129" s="182"/>
      <c r="F129" s="182"/>
      <c r="G129" s="182"/>
      <c r="H129" s="158"/>
      <c r="I129" s="158"/>
      <c r="J129" s="158"/>
      <c r="K129" s="158"/>
      <c r="L129" s="158"/>
      <c r="M129" s="158"/>
      <c r="N129" s="158"/>
      <c r="O129" s="182"/>
      <c r="P129" s="182"/>
      <c r="Q129" s="182"/>
      <c r="R129" s="182"/>
      <c r="S129" s="182"/>
      <c r="T129" s="182"/>
      <c r="U129" s="172"/>
      <c r="V129" s="172"/>
      <c r="W129" s="172"/>
      <c r="X129" s="172"/>
      <c r="Y129" s="172"/>
      <c r="Z129" s="172"/>
      <c r="AA129" s="158"/>
      <c r="AB129" s="163" t="s">
        <v>44</v>
      </c>
      <c r="AC129" s="179">
        <v>230</v>
      </c>
      <c r="AD129" s="179" t="s">
        <v>312</v>
      </c>
      <c r="AE129" s="179">
        <v>223987</v>
      </c>
      <c r="AF129" s="179">
        <v>227001</v>
      </c>
      <c r="AG129" s="179">
        <v>1</v>
      </c>
      <c r="AH129" s="7">
        <v>552</v>
      </c>
      <c r="AI129" s="7">
        <v>706</v>
      </c>
      <c r="AJ129" s="7">
        <v>811</v>
      </c>
      <c r="AK129" s="7">
        <v>620</v>
      </c>
      <c r="AL129" s="7">
        <v>746</v>
      </c>
      <c r="AM129" s="185">
        <v>857</v>
      </c>
      <c r="AN129" s="158"/>
      <c r="AO129" s="182"/>
      <c r="BA129" s="157"/>
    </row>
    <row r="130" spans="1:53" ht="15" thickBot="1" x14ac:dyDescent="0.4">
      <c r="A130" s="157"/>
      <c r="B130" s="182"/>
      <c r="C130" s="182"/>
      <c r="D130" s="182"/>
      <c r="E130" s="182"/>
      <c r="F130" s="182"/>
      <c r="G130" s="182"/>
      <c r="H130" s="158"/>
      <c r="I130" s="158"/>
      <c r="J130" s="158"/>
      <c r="K130" s="158"/>
      <c r="L130" s="158"/>
      <c r="M130" s="158"/>
      <c r="N130" s="158"/>
      <c r="O130" s="182"/>
      <c r="P130" s="182"/>
      <c r="Q130" s="182"/>
      <c r="R130" s="182"/>
      <c r="S130" s="182"/>
      <c r="T130" s="182"/>
      <c r="U130" s="172"/>
      <c r="V130" s="172"/>
      <c r="W130" s="172"/>
      <c r="X130" s="172"/>
      <c r="Y130" s="172"/>
      <c r="Z130" s="172"/>
      <c r="AA130" s="158"/>
      <c r="AB130" s="167" t="s">
        <v>44</v>
      </c>
      <c r="AC130" s="181">
        <v>230</v>
      </c>
      <c r="AD130" s="181" t="s">
        <v>313</v>
      </c>
      <c r="AE130" s="181">
        <v>223986</v>
      </c>
      <c r="AF130" s="181">
        <v>227000</v>
      </c>
      <c r="AG130" s="181">
        <v>1</v>
      </c>
      <c r="AH130" s="40">
        <v>552</v>
      </c>
      <c r="AI130" s="40">
        <v>706</v>
      </c>
      <c r="AJ130" s="40">
        <v>811</v>
      </c>
      <c r="AK130" s="40">
        <v>620</v>
      </c>
      <c r="AL130" s="40">
        <v>746</v>
      </c>
      <c r="AM130" s="188">
        <v>857</v>
      </c>
      <c r="AN130" s="158"/>
      <c r="AO130" s="182"/>
      <c r="BA130" s="157"/>
    </row>
    <row r="131" spans="1:53" x14ac:dyDescent="0.35">
      <c r="A131" s="157"/>
      <c r="B131" s="182"/>
      <c r="C131" s="182"/>
      <c r="D131" s="182"/>
      <c r="E131" s="182"/>
      <c r="F131" s="182"/>
      <c r="G131" s="182"/>
      <c r="H131" s="158"/>
      <c r="I131" s="158"/>
      <c r="J131" s="158"/>
      <c r="K131" s="158"/>
      <c r="L131" s="158"/>
      <c r="M131" s="158"/>
      <c r="N131" s="158"/>
      <c r="O131" s="182"/>
      <c r="P131" s="182"/>
      <c r="Q131" s="182"/>
      <c r="R131" s="182"/>
      <c r="S131" s="182"/>
      <c r="T131" s="182"/>
      <c r="U131" s="172"/>
      <c r="V131" s="172"/>
      <c r="W131" s="172"/>
      <c r="X131" s="172"/>
      <c r="Y131" s="172"/>
      <c r="Z131" s="172"/>
      <c r="AA131" s="158"/>
      <c r="AN131" s="158"/>
      <c r="AO131" s="182"/>
      <c r="BA131" s="157"/>
    </row>
    <row r="132" spans="1:53" x14ac:dyDescent="0.35">
      <c r="A132" s="157"/>
      <c r="B132" s="182"/>
      <c r="C132" s="182"/>
      <c r="D132" s="182"/>
      <c r="E132" s="182"/>
      <c r="F132" s="182"/>
      <c r="G132" s="182"/>
      <c r="H132" s="158"/>
      <c r="I132" s="158"/>
      <c r="J132" s="158"/>
      <c r="K132" s="158"/>
      <c r="L132" s="158"/>
      <c r="M132" s="158"/>
      <c r="N132" s="158"/>
      <c r="O132" s="182"/>
      <c r="P132" s="182"/>
      <c r="Q132" s="182"/>
      <c r="R132" s="182"/>
      <c r="S132" s="182"/>
      <c r="T132" s="182"/>
      <c r="U132" s="158"/>
      <c r="V132" s="158"/>
      <c r="W132" s="158"/>
      <c r="X132" s="158"/>
      <c r="Y132" s="158"/>
      <c r="Z132" s="158"/>
      <c r="AA132" s="158"/>
      <c r="AN132" s="158"/>
      <c r="AO132" s="182"/>
      <c r="BA132" s="157"/>
    </row>
    <row r="133" spans="1:53" x14ac:dyDescent="0.35">
      <c r="A133" s="157"/>
      <c r="B133" s="182"/>
      <c r="C133" s="182"/>
      <c r="D133" s="182"/>
      <c r="E133" s="182"/>
      <c r="F133" s="182"/>
      <c r="G133" s="182"/>
      <c r="H133" s="158"/>
      <c r="I133" s="158"/>
      <c r="J133" s="158"/>
      <c r="K133" s="158"/>
      <c r="L133" s="158"/>
      <c r="M133" s="158"/>
      <c r="N133" s="158"/>
      <c r="O133" s="170"/>
      <c r="P133" s="170"/>
      <c r="Q133" s="170"/>
      <c r="R133" s="170"/>
      <c r="S133" s="170"/>
      <c r="T133" s="170"/>
      <c r="U133" s="157"/>
      <c r="V133" s="157"/>
      <c r="W133" s="157"/>
      <c r="X133" s="157"/>
      <c r="Y133" s="157"/>
      <c r="Z133" s="157"/>
      <c r="AA133" s="158"/>
      <c r="AN133" s="158"/>
      <c r="AO133" s="182"/>
      <c r="BA133" s="157"/>
    </row>
    <row r="134" spans="1:53" x14ac:dyDescent="0.35">
      <c r="B134" s="182"/>
      <c r="C134" s="182"/>
      <c r="D134" s="182"/>
      <c r="E134" s="182"/>
      <c r="F134" s="182"/>
      <c r="G134" s="182"/>
      <c r="H134" s="158"/>
      <c r="I134" s="158"/>
      <c r="J134" s="158"/>
      <c r="K134" s="158"/>
      <c r="L134" s="158"/>
      <c r="M134" s="158"/>
      <c r="N134" s="158"/>
      <c r="O134" s="170"/>
      <c r="P134" s="170"/>
      <c r="Q134" s="170"/>
      <c r="R134" s="170"/>
      <c r="S134" s="170"/>
      <c r="T134" s="170"/>
      <c r="U134" s="157"/>
      <c r="V134" s="157"/>
      <c r="W134" s="157"/>
      <c r="X134" s="157"/>
      <c r="Y134" s="157"/>
      <c r="Z134" s="157"/>
      <c r="AA134" s="158"/>
      <c r="AN134" s="158"/>
      <c r="AO134" s="182"/>
      <c r="BA134" s="157"/>
    </row>
    <row r="135" spans="1:53" x14ac:dyDescent="0.35">
      <c r="B135" s="170"/>
      <c r="C135" s="170"/>
      <c r="D135" s="170"/>
      <c r="E135" s="170"/>
      <c r="F135" s="170"/>
      <c r="G135" s="170"/>
      <c r="H135" s="157"/>
      <c r="I135" s="157"/>
      <c r="J135" s="157"/>
      <c r="K135" s="157"/>
      <c r="L135" s="157"/>
      <c r="M135" s="157"/>
      <c r="N135" s="158"/>
      <c r="O135" s="170"/>
      <c r="P135" s="170"/>
      <c r="Q135" s="170"/>
      <c r="R135" s="170"/>
      <c r="S135" s="170"/>
      <c r="T135" s="170"/>
      <c r="U135" s="157"/>
      <c r="V135" s="157"/>
      <c r="W135" s="157"/>
      <c r="X135" s="157"/>
      <c r="Y135" s="157"/>
      <c r="Z135" s="157"/>
      <c r="AA135" s="158"/>
      <c r="AN135" s="158"/>
      <c r="AO135" s="182"/>
      <c r="BA135" s="157"/>
    </row>
    <row r="136" spans="1:53" x14ac:dyDescent="0.35">
      <c r="B136" s="170"/>
      <c r="C136" s="170"/>
      <c r="D136" s="170"/>
      <c r="E136" s="170"/>
      <c r="F136" s="170"/>
      <c r="G136" s="170"/>
      <c r="H136" s="157"/>
      <c r="I136" s="157"/>
      <c r="J136" s="157"/>
      <c r="K136" s="157"/>
      <c r="L136" s="157"/>
      <c r="M136" s="157"/>
      <c r="N136" s="158"/>
      <c r="AA136" s="158"/>
      <c r="AN136" s="158"/>
      <c r="AO136" s="182"/>
      <c r="BA136" s="157"/>
    </row>
    <row r="137" spans="1:53" x14ac:dyDescent="0.35">
      <c r="B137" s="170"/>
      <c r="C137" s="170"/>
      <c r="D137" s="170"/>
      <c r="E137" s="170"/>
      <c r="F137" s="170"/>
      <c r="G137" s="170"/>
      <c r="H137" s="157"/>
      <c r="I137" s="157"/>
      <c r="J137" s="157"/>
      <c r="K137" s="157"/>
      <c r="L137" s="157"/>
      <c r="M137" s="157"/>
      <c r="N137" s="158"/>
      <c r="AA137" s="158"/>
      <c r="AN137" s="158"/>
      <c r="AO137" s="182"/>
      <c r="BA137" s="157"/>
    </row>
    <row r="138" spans="1:53" x14ac:dyDescent="0.35">
      <c r="N138" s="158"/>
      <c r="AA138" s="172"/>
      <c r="AN138" s="158"/>
      <c r="AO138" s="182"/>
      <c r="BA138" s="157"/>
    </row>
    <row r="139" spans="1:53" x14ac:dyDescent="0.35">
      <c r="N139" s="157"/>
      <c r="AN139" s="157"/>
      <c r="AO139" s="170"/>
      <c r="BA139" s="157"/>
    </row>
    <row r="140" spans="1:53" x14ac:dyDescent="0.35">
      <c r="N140" s="157"/>
      <c r="O140" s="170"/>
      <c r="P140" s="170"/>
      <c r="Q140" s="170"/>
      <c r="R140" s="170"/>
      <c r="S140" s="170"/>
      <c r="T140" s="170"/>
      <c r="U140" s="166"/>
      <c r="V140" s="166"/>
      <c r="W140" s="166"/>
      <c r="X140" s="166"/>
      <c r="Y140" s="166"/>
      <c r="Z140" s="166"/>
      <c r="AN140" s="157"/>
      <c r="AO140" s="170"/>
      <c r="BA140" s="157"/>
    </row>
    <row r="141" spans="1:53" x14ac:dyDescent="0.35">
      <c r="N141" s="157"/>
      <c r="O141" s="170"/>
      <c r="P141" s="170"/>
      <c r="Q141" s="170"/>
      <c r="R141" s="170"/>
      <c r="S141" s="170"/>
      <c r="T141" s="170"/>
      <c r="U141" s="166"/>
      <c r="V141" s="166"/>
      <c r="W141" s="166"/>
      <c r="X141" s="166"/>
      <c r="Y141" s="166"/>
      <c r="Z141" s="166"/>
    </row>
    <row r="142" spans="1:53" x14ac:dyDescent="0.35">
      <c r="O142" s="184"/>
      <c r="P142" s="184"/>
      <c r="Q142" s="184"/>
      <c r="R142" s="184"/>
      <c r="S142" s="184"/>
      <c r="T142" s="184"/>
      <c r="U142" s="173"/>
      <c r="V142" s="173"/>
      <c r="W142" s="173"/>
      <c r="X142" s="173"/>
      <c r="Y142" s="173"/>
      <c r="Z142" s="173"/>
    </row>
    <row r="143" spans="1:53" x14ac:dyDescent="0.35">
      <c r="O143" s="184"/>
      <c r="P143" s="184"/>
      <c r="Q143" s="184"/>
      <c r="R143" s="184"/>
      <c r="S143" s="184"/>
      <c r="T143" s="184"/>
      <c r="U143" s="173"/>
      <c r="V143" s="173"/>
      <c r="W143" s="173"/>
      <c r="X143" s="173"/>
      <c r="Y143" s="173"/>
      <c r="Z143" s="173"/>
    </row>
    <row r="144" spans="1:53" x14ac:dyDescent="0.35">
      <c r="O144" s="184"/>
      <c r="P144" s="184"/>
      <c r="Q144" s="184"/>
      <c r="R144" s="184"/>
      <c r="S144" s="184"/>
      <c r="T144" s="184"/>
      <c r="U144" s="173"/>
      <c r="V144" s="173"/>
      <c r="W144" s="173"/>
      <c r="X144" s="173"/>
      <c r="Y144" s="173"/>
      <c r="Z144" s="173"/>
    </row>
    <row r="145" spans="15:26" x14ac:dyDescent="0.35">
      <c r="O145" s="184"/>
      <c r="P145" s="184"/>
      <c r="Q145" s="184"/>
      <c r="R145" s="184"/>
      <c r="S145" s="184"/>
      <c r="T145" s="184"/>
      <c r="U145" s="173"/>
      <c r="V145" s="173"/>
      <c r="W145" s="173"/>
      <c r="X145" s="173"/>
      <c r="Y145" s="173"/>
      <c r="Z145" s="173"/>
    </row>
    <row r="146" spans="15:26" x14ac:dyDescent="0.35">
      <c r="O146" s="184"/>
      <c r="P146" s="184"/>
      <c r="Q146" s="184"/>
      <c r="R146" s="184"/>
      <c r="S146" s="184"/>
      <c r="T146" s="184"/>
      <c r="U146" s="173"/>
      <c r="V146" s="173"/>
      <c r="W146" s="173"/>
      <c r="X146" s="173"/>
      <c r="Y146" s="173"/>
      <c r="Z146" s="173"/>
    </row>
    <row r="147" spans="15:26" x14ac:dyDescent="0.35">
      <c r="O147" s="184"/>
      <c r="P147" s="184"/>
      <c r="Q147" s="184"/>
      <c r="R147" s="184"/>
      <c r="S147" s="184"/>
      <c r="T147" s="184"/>
      <c r="U147" s="173"/>
      <c r="V147" s="173"/>
      <c r="W147" s="173"/>
      <c r="X147" s="173"/>
      <c r="Y147" s="173"/>
      <c r="Z147" s="173"/>
    </row>
    <row r="148" spans="15:26" x14ac:dyDescent="0.35">
      <c r="O148" s="184"/>
      <c r="P148" s="184"/>
      <c r="Q148" s="184"/>
      <c r="R148" s="184"/>
      <c r="S148" s="184"/>
      <c r="T148" s="184"/>
      <c r="U148" s="173"/>
      <c r="V148" s="173"/>
      <c r="W148" s="173"/>
      <c r="X148" s="173"/>
      <c r="Y148" s="173"/>
      <c r="Z148" s="173"/>
    </row>
    <row r="149" spans="15:26" x14ac:dyDescent="0.35">
      <c r="O149" s="184"/>
      <c r="P149" s="184"/>
      <c r="Q149" s="184"/>
      <c r="R149" s="184"/>
      <c r="S149" s="184"/>
      <c r="T149" s="184"/>
      <c r="U149" s="173"/>
      <c r="V149" s="173"/>
      <c r="W149" s="173"/>
      <c r="X149" s="173"/>
      <c r="Y149" s="173"/>
      <c r="Z149" s="173"/>
    </row>
    <row r="150" spans="15:26" x14ac:dyDescent="0.35">
      <c r="O150" s="170"/>
      <c r="P150" s="170"/>
      <c r="Q150" s="170"/>
      <c r="R150" s="170"/>
      <c r="S150" s="170"/>
      <c r="T150" s="170"/>
      <c r="U150" s="166"/>
      <c r="V150" s="166"/>
      <c r="W150" s="166"/>
      <c r="X150" s="166"/>
      <c r="Y150" s="166"/>
      <c r="Z150" s="166"/>
    </row>
    <row r="151" spans="15:26" x14ac:dyDescent="0.35">
      <c r="O151" s="170"/>
      <c r="P151" s="170"/>
      <c r="Q151" s="170"/>
      <c r="R151" s="170"/>
      <c r="S151" s="170"/>
      <c r="T151" s="170"/>
      <c r="U151" s="166"/>
      <c r="V151" s="166"/>
      <c r="W151" s="166"/>
      <c r="X151" s="166"/>
      <c r="Y151" s="166"/>
      <c r="Z151" s="166"/>
    </row>
    <row r="152" spans="15:26" x14ac:dyDescent="0.35">
      <c r="O152" s="170"/>
      <c r="P152" s="170"/>
      <c r="Q152" s="170"/>
      <c r="R152" s="170"/>
      <c r="S152" s="170"/>
      <c r="T152" s="170"/>
      <c r="U152" s="166"/>
      <c r="V152" s="166"/>
      <c r="W152" s="166"/>
      <c r="X152" s="166"/>
      <c r="Y152" s="166"/>
      <c r="Z152" s="166"/>
    </row>
    <row r="153" spans="15:26" x14ac:dyDescent="0.35">
      <c r="O153" s="170"/>
      <c r="P153" s="170"/>
      <c r="Q153" s="170"/>
      <c r="R153" s="170"/>
      <c r="S153" s="170"/>
      <c r="T153" s="170"/>
      <c r="U153" s="166"/>
      <c r="V153" s="166"/>
      <c r="W153" s="166"/>
      <c r="X153" s="166"/>
      <c r="Y153" s="166"/>
      <c r="Z153" s="166"/>
    </row>
    <row r="154" spans="15:26" x14ac:dyDescent="0.35">
      <c r="O154" s="170"/>
      <c r="P154" s="170"/>
      <c r="Q154" s="170"/>
      <c r="R154" s="170"/>
      <c r="S154" s="170"/>
      <c r="T154" s="170"/>
      <c r="U154" s="166"/>
      <c r="V154" s="166"/>
      <c r="W154" s="166"/>
      <c r="X154" s="166"/>
      <c r="Y154" s="166"/>
      <c r="Z154" s="166"/>
    </row>
    <row r="155" spans="15:26" x14ac:dyDescent="0.35">
      <c r="O155" s="170"/>
      <c r="P155" s="170"/>
      <c r="Q155" s="170"/>
      <c r="R155" s="170"/>
      <c r="S155" s="170"/>
      <c r="T155" s="170"/>
      <c r="U155" s="166"/>
      <c r="V155" s="166"/>
      <c r="W155" s="166"/>
      <c r="X155" s="166"/>
      <c r="Y155" s="166"/>
      <c r="Z155" s="166"/>
    </row>
    <row r="156" spans="15:26" x14ac:dyDescent="0.35">
      <c r="O156" s="170"/>
      <c r="P156" s="170"/>
      <c r="Q156" s="170"/>
      <c r="R156" s="170"/>
      <c r="S156" s="170"/>
      <c r="T156" s="170"/>
      <c r="U156" s="166"/>
      <c r="V156" s="166"/>
      <c r="W156" s="166"/>
      <c r="X156" s="166"/>
      <c r="Y156" s="166"/>
      <c r="Z156" s="166"/>
    </row>
    <row r="157" spans="15:26" x14ac:dyDescent="0.35">
      <c r="O157" s="170"/>
      <c r="P157" s="170"/>
      <c r="Q157" s="170"/>
      <c r="R157" s="170"/>
      <c r="S157" s="170"/>
      <c r="T157" s="170"/>
      <c r="U157" s="166"/>
      <c r="V157" s="166"/>
      <c r="W157" s="166"/>
      <c r="X157" s="166"/>
      <c r="Y157" s="166"/>
      <c r="Z157" s="166"/>
    </row>
    <row r="158" spans="15:26" x14ac:dyDescent="0.35">
      <c r="O158" s="184"/>
      <c r="P158" s="184"/>
      <c r="Q158" s="184"/>
      <c r="R158" s="184"/>
      <c r="S158" s="184"/>
      <c r="T158" s="184"/>
      <c r="U158" s="173"/>
      <c r="V158" s="173"/>
      <c r="W158" s="173"/>
      <c r="X158" s="173"/>
      <c r="Y158" s="173"/>
      <c r="Z158" s="173"/>
    </row>
    <row r="159" spans="15:26" x14ac:dyDescent="0.35">
      <c r="O159" s="184"/>
      <c r="P159" s="184"/>
      <c r="Q159" s="184"/>
      <c r="R159" s="184"/>
      <c r="S159" s="184"/>
      <c r="T159" s="184"/>
      <c r="U159" s="173"/>
      <c r="V159" s="173"/>
      <c r="W159" s="173"/>
      <c r="X159" s="173"/>
      <c r="Y159" s="173"/>
      <c r="Z159" s="173"/>
    </row>
    <row r="160" spans="15:26" x14ac:dyDescent="0.35">
      <c r="O160" s="170"/>
      <c r="P160" s="170"/>
      <c r="Q160" s="170"/>
      <c r="R160" s="170"/>
      <c r="S160" s="170"/>
      <c r="T160" s="170"/>
      <c r="U160" s="166"/>
      <c r="V160" s="166"/>
      <c r="W160" s="166"/>
      <c r="X160" s="166"/>
      <c r="Y160" s="166"/>
      <c r="Z160" s="166"/>
    </row>
    <row r="161" spans="15:26" x14ac:dyDescent="0.35">
      <c r="O161" s="184"/>
      <c r="P161" s="184"/>
      <c r="Q161" s="184"/>
      <c r="R161" s="184"/>
      <c r="S161" s="184"/>
      <c r="T161" s="184"/>
      <c r="U161" s="173"/>
      <c r="V161" s="173"/>
      <c r="W161" s="173"/>
      <c r="X161" s="173"/>
      <c r="Y161" s="173"/>
      <c r="Z161" s="173"/>
    </row>
    <row r="162" spans="15:26" x14ac:dyDescent="0.35">
      <c r="O162" s="184"/>
      <c r="P162" s="184"/>
      <c r="Q162" s="184"/>
      <c r="R162" s="184"/>
      <c r="S162" s="184"/>
      <c r="T162" s="184"/>
      <c r="U162" s="173"/>
      <c r="V162" s="173"/>
      <c r="W162" s="173"/>
      <c r="X162" s="173"/>
      <c r="Y162" s="173"/>
      <c r="Z162" s="173"/>
    </row>
    <row r="163" spans="15:26" x14ac:dyDescent="0.35">
      <c r="O163" s="170"/>
      <c r="P163" s="170"/>
      <c r="Q163" s="170"/>
      <c r="R163" s="170"/>
      <c r="S163" s="170"/>
      <c r="T163" s="170"/>
      <c r="U163" s="166"/>
      <c r="V163" s="166"/>
      <c r="W163" s="166"/>
      <c r="X163" s="166"/>
      <c r="Y163" s="166"/>
      <c r="Z163" s="166"/>
    </row>
    <row r="164" spans="15:26" x14ac:dyDescent="0.35">
      <c r="O164" s="184"/>
      <c r="P164" s="184"/>
      <c r="Q164" s="184"/>
      <c r="R164" s="184"/>
      <c r="S164" s="184"/>
      <c r="T164" s="184"/>
      <c r="U164" s="173"/>
      <c r="V164" s="173"/>
      <c r="W164" s="173"/>
      <c r="X164" s="173"/>
      <c r="Y164" s="173"/>
      <c r="Z164" s="173"/>
    </row>
    <row r="165" spans="15:26" x14ac:dyDescent="0.35">
      <c r="O165" s="184"/>
      <c r="P165" s="184"/>
      <c r="Q165" s="184"/>
      <c r="R165" s="184"/>
      <c r="S165" s="184"/>
      <c r="T165" s="184"/>
      <c r="U165" s="173"/>
      <c r="V165" s="173"/>
      <c r="W165" s="173"/>
      <c r="X165" s="173"/>
      <c r="Y165" s="173"/>
      <c r="Z165" s="173"/>
    </row>
    <row r="166" spans="15:26" x14ac:dyDescent="0.35">
      <c r="O166" s="170"/>
      <c r="P166" s="170"/>
      <c r="Q166" s="170"/>
      <c r="R166" s="170"/>
      <c r="S166" s="170"/>
      <c r="T166" s="170"/>
      <c r="U166" s="166"/>
      <c r="V166" s="166"/>
      <c r="W166" s="166"/>
      <c r="X166" s="166"/>
      <c r="Y166" s="166"/>
      <c r="Z166" s="166"/>
    </row>
    <row r="167" spans="15:26" x14ac:dyDescent="0.35">
      <c r="O167" s="170"/>
      <c r="P167" s="170"/>
      <c r="Q167" s="170"/>
      <c r="R167" s="170"/>
      <c r="S167" s="170"/>
      <c r="T167" s="170"/>
      <c r="U167" s="166"/>
      <c r="V167" s="166"/>
      <c r="W167" s="166"/>
      <c r="X167" s="166"/>
      <c r="Y167" s="166"/>
      <c r="Z167" s="166"/>
    </row>
    <row r="168" spans="15:26" x14ac:dyDescent="0.35">
      <c r="O168" s="184"/>
      <c r="P168" s="184"/>
      <c r="Q168" s="184"/>
      <c r="R168" s="184"/>
      <c r="S168" s="184"/>
      <c r="T168" s="184"/>
      <c r="U168" s="173"/>
      <c r="V168" s="173"/>
      <c r="W168" s="173"/>
      <c r="X168" s="173"/>
      <c r="Y168" s="173"/>
      <c r="Z168" s="173"/>
    </row>
    <row r="169" spans="15:26" x14ac:dyDescent="0.35">
      <c r="O169" s="184"/>
      <c r="P169" s="184"/>
      <c r="Q169" s="184"/>
      <c r="R169" s="184"/>
      <c r="S169" s="184"/>
      <c r="T169" s="184"/>
      <c r="U169" s="173"/>
      <c r="V169" s="173"/>
      <c r="W169" s="173"/>
      <c r="X169" s="173"/>
      <c r="Y169" s="173"/>
      <c r="Z169" s="173"/>
    </row>
    <row r="170" spans="15:26" x14ac:dyDescent="0.35">
      <c r="O170" s="184"/>
      <c r="P170" s="184"/>
      <c r="Q170" s="184"/>
      <c r="R170" s="184"/>
      <c r="S170" s="184"/>
      <c r="T170" s="184"/>
      <c r="U170" s="173"/>
      <c r="V170" s="173"/>
      <c r="W170" s="173"/>
      <c r="X170" s="173"/>
      <c r="Y170" s="173"/>
      <c r="Z170" s="173"/>
    </row>
    <row r="171" spans="15:26" x14ac:dyDescent="0.35">
      <c r="O171" s="184"/>
      <c r="P171" s="184"/>
      <c r="Q171" s="184"/>
      <c r="R171" s="184"/>
      <c r="S171" s="184"/>
      <c r="T171" s="184"/>
      <c r="U171" s="173"/>
      <c r="V171" s="173"/>
      <c r="W171" s="173"/>
      <c r="X171" s="173"/>
      <c r="Y171" s="173"/>
      <c r="Z171" s="173"/>
    </row>
    <row r="172" spans="15:26" x14ac:dyDescent="0.35">
      <c r="O172" s="184"/>
      <c r="P172" s="184"/>
      <c r="Q172" s="184"/>
      <c r="R172" s="184"/>
      <c r="S172" s="184"/>
      <c r="T172" s="184"/>
      <c r="U172" s="173"/>
      <c r="V172" s="173"/>
      <c r="W172" s="173"/>
      <c r="X172" s="173"/>
      <c r="Y172" s="173"/>
      <c r="Z172" s="173"/>
    </row>
    <row r="173" spans="15:26" x14ac:dyDescent="0.35">
      <c r="O173" s="184"/>
      <c r="P173" s="184"/>
      <c r="Q173" s="184"/>
      <c r="R173" s="184"/>
      <c r="S173" s="184"/>
      <c r="T173" s="184"/>
      <c r="U173" s="173"/>
      <c r="V173" s="173"/>
      <c r="W173" s="173"/>
      <c r="X173" s="173"/>
      <c r="Y173" s="173"/>
      <c r="Z173" s="173"/>
    </row>
    <row r="174" spans="15:26" x14ac:dyDescent="0.35">
      <c r="O174" s="170"/>
      <c r="P174" s="170"/>
      <c r="Q174" s="170"/>
      <c r="R174" s="170"/>
      <c r="S174" s="170"/>
      <c r="T174" s="170"/>
      <c r="U174" s="166"/>
      <c r="V174" s="166"/>
      <c r="W174" s="166"/>
      <c r="X174" s="166"/>
      <c r="Y174" s="166"/>
      <c r="Z174" s="166"/>
    </row>
    <row r="175" spans="15:26" x14ac:dyDescent="0.35">
      <c r="O175" s="184"/>
      <c r="P175" s="184"/>
      <c r="Q175" s="184"/>
      <c r="R175" s="184"/>
      <c r="S175" s="184"/>
      <c r="T175" s="184"/>
      <c r="U175" s="173"/>
      <c r="V175" s="173"/>
      <c r="W175" s="173"/>
      <c r="X175" s="173"/>
      <c r="Y175" s="173"/>
      <c r="Z175" s="173"/>
    </row>
    <row r="176" spans="15:26" x14ac:dyDescent="0.35">
      <c r="O176" s="170"/>
      <c r="P176" s="170"/>
      <c r="Q176" s="170"/>
      <c r="R176" s="170"/>
      <c r="S176" s="170"/>
      <c r="T176" s="170"/>
      <c r="U176" s="166"/>
      <c r="V176" s="166"/>
      <c r="W176" s="166"/>
      <c r="X176" s="166"/>
      <c r="Y176" s="166"/>
      <c r="Z176" s="166"/>
    </row>
    <row r="177" spans="15:26" x14ac:dyDescent="0.35">
      <c r="O177" s="170"/>
      <c r="P177" s="170"/>
      <c r="Q177" s="170"/>
      <c r="R177" s="170"/>
      <c r="S177" s="170"/>
      <c r="T177" s="170"/>
      <c r="U177" s="166"/>
      <c r="V177" s="166"/>
      <c r="W177" s="166"/>
      <c r="X177" s="166"/>
      <c r="Y177" s="166"/>
      <c r="Z177" s="166"/>
    </row>
    <row r="178" spans="15:26" x14ac:dyDescent="0.35">
      <c r="O178" s="170"/>
      <c r="P178" s="170"/>
      <c r="Q178" s="170"/>
      <c r="R178" s="170"/>
      <c r="S178" s="170"/>
      <c r="T178" s="170"/>
      <c r="U178" s="166"/>
      <c r="V178" s="166"/>
      <c r="W178" s="166"/>
      <c r="X178" s="166"/>
      <c r="Y178" s="166"/>
      <c r="Z178" s="166"/>
    </row>
    <row r="179" spans="15:26" x14ac:dyDescent="0.35">
      <c r="O179" s="170"/>
      <c r="P179" s="170"/>
      <c r="Q179" s="170"/>
      <c r="R179" s="170"/>
      <c r="S179" s="170"/>
      <c r="T179" s="170"/>
      <c r="U179" s="166"/>
      <c r="V179" s="166"/>
      <c r="W179" s="166"/>
      <c r="X179" s="166"/>
      <c r="Y179" s="166"/>
      <c r="Z179" s="166"/>
    </row>
    <row r="180" spans="15:26" x14ac:dyDescent="0.35">
      <c r="O180" s="170"/>
      <c r="P180" s="170"/>
      <c r="Q180" s="170"/>
      <c r="R180" s="170"/>
      <c r="S180" s="170"/>
      <c r="T180" s="170"/>
      <c r="U180" s="166"/>
      <c r="V180" s="166"/>
      <c r="W180" s="166"/>
      <c r="X180" s="166"/>
      <c r="Y180" s="166"/>
      <c r="Z180" s="166"/>
    </row>
    <row r="181" spans="15:26" x14ac:dyDescent="0.35">
      <c r="O181" s="170"/>
      <c r="P181" s="170"/>
      <c r="Q181" s="170"/>
      <c r="R181" s="170"/>
      <c r="S181" s="170"/>
      <c r="T181" s="170"/>
      <c r="U181" s="166"/>
      <c r="V181" s="166"/>
      <c r="W181" s="166"/>
      <c r="X181" s="166"/>
      <c r="Y181" s="166"/>
      <c r="Z181" s="166"/>
    </row>
    <row r="182" spans="15:26" x14ac:dyDescent="0.35">
      <c r="O182" s="184"/>
      <c r="P182" s="184"/>
      <c r="Q182" s="184"/>
      <c r="R182" s="184"/>
      <c r="S182" s="184"/>
      <c r="T182" s="184"/>
      <c r="U182" s="173"/>
      <c r="V182" s="173"/>
      <c r="W182" s="173"/>
      <c r="X182" s="173"/>
      <c r="Y182" s="173"/>
      <c r="Z182" s="173"/>
    </row>
    <row r="183" spans="15:26" x14ac:dyDescent="0.35">
      <c r="O183" s="184"/>
      <c r="P183" s="184"/>
      <c r="Q183" s="184"/>
      <c r="R183" s="184"/>
      <c r="S183" s="184"/>
      <c r="T183" s="184"/>
      <c r="U183" s="173"/>
      <c r="V183" s="173"/>
      <c r="W183" s="173"/>
      <c r="X183" s="173"/>
      <c r="Y183" s="173"/>
      <c r="Z183" s="173"/>
    </row>
    <row r="184" spans="15:26" x14ac:dyDescent="0.35">
      <c r="O184" s="170"/>
      <c r="P184" s="170"/>
      <c r="Q184" s="170"/>
      <c r="R184" s="170"/>
      <c r="S184" s="170"/>
      <c r="T184" s="170"/>
      <c r="U184" s="166"/>
      <c r="V184" s="166"/>
      <c r="W184" s="166"/>
      <c r="X184" s="166"/>
      <c r="Y184" s="166"/>
      <c r="Z184" s="166"/>
    </row>
    <row r="185" spans="15:26" x14ac:dyDescent="0.35">
      <c r="O185" s="170"/>
      <c r="P185" s="170"/>
      <c r="Q185" s="170"/>
      <c r="R185" s="170"/>
      <c r="S185" s="170"/>
      <c r="T185" s="170"/>
      <c r="U185" s="166"/>
      <c r="V185" s="166"/>
      <c r="W185" s="166"/>
      <c r="X185" s="166"/>
      <c r="Y185" s="166"/>
      <c r="Z185" s="166"/>
    </row>
    <row r="186" spans="15:26" x14ac:dyDescent="0.35">
      <c r="O186" s="184"/>
      <c r="P186" s="184"/>
      <c r="Q186" s="184"/>
      <c r="R186" s="184"/>
      <c r="S186" s="184"/>
      <c r="T186" s="184"/>
      <c r="U186" s="173"/>
      <c r="V186" s="173"/>
      <c r="W186" s="173"/>
      <c r="X186" s="173"/>
      <c r="Y186" s="173"/>
      <c r="Z186" s="173"/>
    </row>
    <row r="187" spans="15:26" x14ac:dyDescent="0.35">
      <c r="O187" s="184"/>
      <c r="P187" s="184"/>
      <c r="Q187" s="184"/>
      <c r="R187" s="184"/>
      <c r="S187" s="184"/>
      <c r="T187" s="184"/>
      <c r="U187" s="173"/>
      <c r="V187" s="173"/>
      <c r="W187" s="173"/>
      <c r="X187" s="173"/>
      <c r="Y187" s="173"/>
      <c r="Z187" s="173"/>
    </row>
    <row r="188" spans="15:26" x14ac:dyDescent="0.35">
      <c r="O188" s="184"/>
      <c r="P188" s="184"/>
      <c r="Q188" s="184"/>
      <c r="R188" s="184"/>
      <c r="S188" s="184"/>
      <c r="T188" s="184"/>
      <c r="U188" s="173"/>
      <c r="V188" s="173"/>
      <c r="W188" s="173"/>
      <c r="X188" s="173"/>
      <c r="Y188" s="173"/>
      <c r="Z188" s="173"/>
    </row>
    <row r="189" spans="15:26" x14ac:dyDescent="0.35">
      <c r="O189" s="184"/>
      <c r="P189" s="184"/>
      <c r="Q189" s="184"/>
      <c r="R189" s="184"/>
      <c r="S189" s="184"/>
      <c r="T189" s="184"/>
      <c r="U189" s="173"/>
      <c r="V189" s="173"/>
      <c r="W189" s="173"/>
      <c r="X189" s="173"/>
      <c r="Y189" s="173"/>
      <c r="Z189" s="173"/>
    </row>
    <row r="190" spans="15:26" x14ac:dyDescent="0.35">
      <c r="O190" s="184"/>
      <c r="P190" s="184"/>
      <c r="Q190" s="184"/>
      <c r="R190" s="184"/>
      <c r="S190" s="184"/>
      <c r="T190" s="184"/>
      <c r="U190" s="173"/>
      <c r="V190" s="173"/>
      <c r="W190" s="173"/>
      <c r="X190" s="173"/>
      <c r="Y190" s="173"/>
      <c r="Z190" s="173"/>
    </row>
    <row r="191" spans="15:26" x14ac:dyDescent="0.35">
      <c r="O191" s="184"/>
      <c r="P191" s="184"/>
      <c r="Q191" s="184"/>
      <c r="R191" s="184"/>
      <c r="S191" s="184"/>
      <c r="T191" s="184"/>
      <c r="U191" s="173"/>
      <c r="V191" s="173"/>
      <c r="W191" s="173"/>
      <c r="X191" s="173"/>
      <c r="Y191" s="173"/>
      <c r="Z191" s="173"/>
    </row>
    <row r="192" spans="15:26" x14ac:dyDescent="0.35">
      <c r="O192" s="184"/>
      <c r="P192" s="184"/>
      <c r="Q192" s="184"/>
      <c r="R192" s="184"/>
      <c r="S192" s="184"/>
      <c r="T192" s="184"/>
      <c r="U192" s="173"/>
      <c r="V192" s="173"/>
      <c r="W192" s="173"/>
      <c r="X192" s="173"/>
      <c r="Y192" s="173"/>
      <c r="Z192" s="173"/>
    </row>
    <row r="193" spans="15:26" x14ac:dyDescent="0.35">
      <c r="O193" s="184"/>
      <c r="P193" s="184"/>
      <c r="Q193" s="184"/>
      <c r="R193" s="184"/>
      <c r="S193" s="184"/>
      <c r="T193" s="184"/>
      <c r="U193" s="173"/>
      <c r="V193" s="173"/>
      <c r="W193" s="173"/>
      <c r="X193" s="173"/>
      <c r="Y193" s="173"/>
      <c r="Z193" s="173"/>
    </row>
    <row r="194" spans="15:26" x14ac:dyDescent="0.35">
      <c r="O194" s="184"/>
      <c r="P194" s="184"/>
      <c r="Q194" s="184"/>
      <c r="R194" s="184"/>
      <c r="S194" s="184"/>
      <c r="T194" s="184"/>
      <c r="U194" s="173"/>
      <c r="V194" s="173"/>
      <c r="W194" s="173"/>
      <c r="X194" s="173"/>
      <c r="Y194" s="173"/>
      <c r="Z194" s="173"/>
    </row>
    <row r="195" spans="15:26" x14ac:dyDescent="0.35">
      <c r="O195" s="184"/>
      <c r="P195" s="184"/>
      <c r="Q195" s="184"/>
      <c r="R195" s="184"/>
      <c r="S195" s="184"/>
      <c r="T195" s="184"/>
      <c r="U195" s="173"/>
      <c r="V195" s="173"/>
      <c r="W195" s="173"/>
      <c r="X195" s="173"/>
      <c r="Y195" s="173"/>
      <c r="Z195" s="173"/>
    </row>
    <row r="196" spans="15:26" x14ac:dyDescent="0.35">
      <c r="O196" s="184"/>
      <c r="P196" s="184"/>
      <c r="Q196" s="184"/>
      <c r="R196" s="184"/>
      <c r="S196" s="184"/>
      <c r="T196" s="184"/>
      <c r="U196" s="173"/>
      <c r="V196" s="173"/>
      <c r="W196" s="173"/>
      <c r="X196" s="173"/>
      <c r="Y196" s="173"/>
      <c r="Z196" s="173"/>
    </row>
    <row r="197" spans="15:26" x14ac:dyDescent="0.35">
      <c r="O197" s="184"/>
      <c r="P197" s="184"/>
      <c r="Q197" s="184"/>
      <c r="R197" s="184"/>
      <c r="S197" s="184"/>
      <c r="T197" s="184"/>
      <c r="U197" s="173"/>
      <c r="V197" s="173"/>
      <c r="W197" s="173"/>
      <c r="X197" s="173"/>
      <c r="Y197" s="173"/>
      <c r="Z197" s="173"/>
    </row>
    <row r="198" spans="15:26" x14ac:dyDescent="0.35">
      <c r="O198" s="184"/>
      <c r="P198" s="184"/>
      <c r="Q198" s="184"/>
      <c r="R198" s="184"/>
      <c r="S198" s="184"/>
      <c r="T198" s="184"/>
      <c r="U198" s="173"/>
      <c r="V198" s="173"/>
      <c r="W198" s="173"/>
      <c r="X198" s="173"/>
      <c r="Y198" s="173"/>
      <c r="Z198" s="173"/>
    </row>
    <row r="199" spans="15:26" x14ac:dyDescent="0.35">
      <c r="O199" s="184"/>
      <c r="P199" s="184"/>
      <c r="Q199" s="184"/>
      <c r="R199" s="184"/>
      <c r="S199" s="184"/>
      <c r="T199" s="184"/>
      <c r="U199" s="173"/>
      <c r="V199" s="173"/>
      <c r="W199" s="173"/>
      <c r="X199" s="173"/>
      <c r="Y199" s="173"/>
      <c r="Z199" s="173"/>
    </row>
    <row r="200" spans="15:26" x14ac:dyDescent="0.35">
      <c r="O200" s="184"/>
      <c r="P200" s="184"/>
      <c r="Q200" s="184"/>
      <c r="R200" s="184"/>
      <c r="S200" s="184"/>
      <c r="T200" s="184"/>
      <c r="U200" s="173"/>
      <c r="V200" s="173"/>
      <c r="W200" s="173"/>
      <c r="X200" s="173"/>
      <c r="Y200" s="173"/>
      <c r="Z200" s="173"/>
    </row>
    <row r="201" spans="15:26" x14ac:dyDescent="0.35">
      <c r="O201" s="184"/>
      <c r="P201" s="184"/>
      <c r="Q201" s="184"/>
      <c r="R201" s="184"/>
      <c r="S201" s="184"/>
      <c r="T201" s="184"/>
      <c r="U201" s="173"/>
      <c r="V201" s="173"/>
      <c r="W201" s="173"/>
      <c r="X201" s="173"/>
      <c r="Y201" s="173"/>
      <c r="Z201" s="173"/>
    </row>
    <row r="202" spans="15:26" x14ac:dyDescent="0.35">
      <c r="O202" s="184"/>
      <c r="P202" s="184"/>
      <c r="Q202" s="184"/>
      <c r="R202" s="184"/>
      <c r="S202" s="184"/>
      <c r="T202" s="184"/>
      <c r="U202" s="173"/>
      <c r="V202" s="173"/>
      <c r="W202" s="173"/>
      <c r="X202" s="173"/>
      <c r="Y202" s="173"/>
      <c r="Z202" s="173"/>
    </row>
    <row r="203" spans="15:26" x14ac:dyDescent="0.35">
      <c r="O203" s="184"/>
      <c r="P203" s="184"/>
      <c r="Q203" s="184"/>
      <c r="R203" s="184"/>
      <c r="S203" s="184"/>
      <c r="T203" s="184"/>
      <c r="U203" s="173"/>
      <c r="V203" s="173"/>
      <c r="W203" s="173"/>
      <c r="X203" s="173"/>
      <c r="Y203" s="173"/>
      <c r="Z203" s="173"/>
    </row>
    <row r="204" spans="15:26" x14ac:dyDescent="0.35">
      <c r="O204" s="184"/>
      <c r="P204" s="184"/>
      <c r="Q204" s="184"/>
      <c r="R204" s="184"/>
      <c r="S204" s="184"/>
      <c r="T204" s="184"/>
      <c r="U204" s="173"/>
      <c r="V204" s="173"/>
      <c r="W204" s="173"/>
      <c r="X204" s="173"/>
      <c r="Y204" s="173"/>
      <c r="Z204" s="173"/>
    </row>
    <row r="205" spans="15:26" x14ac:dyDescent="0.35">
      <c r="O205" s="170"/>
      <c r="P205" s="170"/>
      <c r="Q205" s="170"/>
      <c r="R205" s="170"/>
      <c r="S205" s="170"/>
      <c r="T205" s="170"/>
      <c r="U205" s="166"/>
      <c r="V205" s="166"/>
      <c r="W205" s="166"/>
      <c r="X205" s="166"/>
      <c r="Y205" s="166"/>
      <c r="Z205" s="166"/>
    </row>
    <row r="206" spans="15:26" x14ac:dyDescent="0.35">
      <c r="O206" s="184"/>
      <c r="P206" s="184"/>
      <c r="Q206" s="184"/>
      <c r="R206" s="184"/>
      <c r="S206" s="184"/>
      <c r="T206" s="184"/>
      <c r="U206" s="173"/>
      <c r="V206" s="173"/>
      <c r="W206" s="173"/>
      <c r="X206" s="173"/>
      <c r="Y206" s="173"/>
      <c r="Z206" s="173"/>
    </row>
    <row r="207" spans="15:26" x14ac:dyDescent="0.35">
      <c r="O207" s="184"/>
      <c r="P207" s="184"/>
      <c r="Q207" s="184"/>
      <c r="R207" s="184"/>
      <c r="S207" s="184"/>
      <c r="T207" s="184"/>
      <c r="U207" s="173"/>
      <c r="V207" s="173"/>
      <c r="W207" s="173"/>
      <c r="X207" s="173"/>
      <c r="Y207" s="173"/>
      <c r="Z207" s="173"/>
    </row>
    <row r="208" spans="15:26" x14ac:dyDescent="0.35">
      <c r="O208" s="184"/>
      <c r="P208" s="184"/>
      <c r="Q208" s="184"/>
      <c r="R208" s="184"/>
      <c r="S208" s="184"/>
      <c r="T208" s="184"/>
      <c r="U208" s="173"/>
      <c r="V208" s="173"/>
      <c r="W208" s="173"/>
      <c r="X208" s="173"/>
      <c r="Y208" s="173"/>
      <c r="Z208" s="173"/>
    </row>
    <row r="209" spans="15:26" x14ac:dyDescent="0.35">
      <c r="O209" s="184"/>
      <c r="P209" s="184"/>
      <c r="Q209" s="184"/>
      <c r="R209" s="184"/>
      <c r="S209" s="184"/>
      <c r="T209" s="184"/>
      <c r="U209" s="173"/>
      <c r="V209" s="173"/>
      <c r="W209" s="173"/>
      <c r="X209" s="173"/>
      <c r="Y209" s="173"/>
      <c r="Z209" s="173"/>
    </row>
    <row r="210" spans="15:26" x14ac:dyDescent="0.35">
      <c r="O210" s="184"/>
      <c r="P210" s="184"/>
      <c r="Q210" s="184"/>
      <c r="R210" s="184"/>
      <c r="S210" s="184"/>
      <c r="T210" s="184"/>
      <c r="U210" s="173"/>
      <c r="V210" s="173"/>
      <c r="W210" s="173"/>
      <c r="X210" s="173"/>
      <c r="Y210" s="173"/>
      <c r="Z210" s="173"/>
    </row>
    <row r="211" spans="15:26" x14ac:dyDescent="0.35">
      <c r="O211" s="184"/>
      <c r="P211" s="184"/>
      <c r="Q211" s="184"/>
      <c r="R211" s="184"/>
      <c r="S211" s="184"/>
      <c r="T211" s="184"/>
      <c r="U211" s="173"/>
      <c r="V211" s="173"/>
      <c r="W211" s="173"/>
      <c r="X211" s="173"/>
      <c r="Y211" s="173"/>
      <c r="Z211" s="173"/>
    </row>
    <row r="212" spans="15:26" x14ac:dyDescent="0.35">
      <c r="O212" s="184"/>
      <c r="P212" s="184"/>
      <c r="Q212" s="184"/>
      <c r="R212" s="184"/>
      <c r="S212" s="184"/>
      <c r="T212" s="184"/>
      <c r="U212" s="173"/>
      <c r="V212" s="173"/>
      <c r="W212" s="173"/>
      <c r="X212" s="173"/>
      <c r="Y212" s="173"/>
      <c r="Z212" s="173"/>
    </row>
    <row r="213" spans="15:26" x14ac:dyDescent="0.35">
      <c r="O213" s="184"/>
      <c r="P213" s="184"/>
      <c r="Q213" s="184"/>
      <c r="R213" s="184"/>
      <c r="S213" s="184"/>
      <c r="T213" s="184"/>
      <c r="U213" s="173"/>
      <c r="V213" s="173"/>
      <c r="W213" s="173"/>
      <c r="X213" s="173"/>
      <c r="Y213" s="173"/>
      <c r="Z213" s="173"/>
    </row>
    <row r="214" spans="15:26" x14ac:dyDescent="0.35">
      <c r="O214" s="184"/>
      <c r="P214" s="184"/>
      <c r="Q214" s="184"/>
      <c r="R214" s="184"/>
      <c r="S214" s="184"/>
      <c r="T214" s="184"/>
      <c r="U214" s="173"/>
      <c r="V214" s="173"/>
      <c r="W214" s="173"/>
      <c r="X214" s="173"/>
      <c r="Y214" s="173"/>
      <c r="Z214" s="173"/>
    </row>
    <row r="215" spans="15:26" x14ac:dyDescent="0.35">
      <c r="O215" s="184"/>
      <c r="P215" s="184"/>
      <c r="Q215" s="184"/>
      <c r="R215" s="184"/>
      <c r="S215" s="184"/>
      <c r="T215" s="184"/>
      <c r="U215" s="173"/>
      <c r="V215" s="173"/>
      <c r="W215" s="173"/>
      <c r="X215" s="173"/>
      <c r="Y215" s="173"/>
      <c r="Z215" s="173"/>
    </row>
    <row r="216" spans="15:26" x14ac:dyDescent="0.35">
      <c r="O216" s="184"/>
      <c r="P216" s="184"/>
      <c r="Q216" s="184"/>
      <c r="R216" s="184"/>
      <c r="S216" s="184"/>
      <c r="T216" s="184"/>
      <c r="U216" s="173"/>
      <c r="V216" s="173"/>
      <c r="W216" s="173"/>
      <c r="X216" s="173"/>
      <c r="Y216" s="173"/>
      <c r="Z216" s="173"/>
    </row>
    <row r="217" spans="15:26" x14ac:dyDescent="0.35">
      <c r="O217" s="184"/>
      <c r="P217" s="184"/>
      <c r="Q217" s="184"/>
      <c r="R217" s="184"/>
      <c r="S217" s="184"/>
      <c r="T217" s="184"/>
      <c r="U217" s="173"/>
      <c r="V217" s="173"/>
      <c r="W217" s="173"/>
      <c r="X217" s="173"/>
      <c r="Y217" s="173"/>
      <c r="Z217" s="173"/>
    </row>
    <row r="218" spans="15:26" x14ac:dyDescent="0.35">
      <c r="O218" s="184"/>
      <c r="P218" s="184"/>
      <c r="Q218" s="184"/>
      <c r="R218" s="184"/>
      <c r="S218" s="184"/>
      <c r="T218" s="184"/>
      <c r="U218" s="173"/>
      <c r="V218" s="173"/>
      <c r="W218" s="173"/>
      <c r="X218" s="173"/>
      <c r="Y218" s="173"/>
      <c r="Z218" s="173"/>
    </row>
    <row r="219" spans="15:26" x14ac:dyDescent="0.35">
      <c r="O219" s="184"/>
      <c r="P219" s="184"/>
      <c r="Q219" s="184"/>
      <c r="R219" s="184"/>
      <c r="S219" s="184"/>
      <c r="T219" s="184"/>
      <c r="U219" s="173"/>
      <c r="V219" s="173"/>
      <c r="W219" s="173"/>
      <c r="X219" s="173"/>
      <c r="Y219" s="173"/>
      <c r="Z219" s="173"/>
    </row>
    <row r="220" spans="15:26" x14ac:dyDescent="0.35">
      <c r="O220" s="184"/>
      <c r="P220" s="184"/>
      <c r="Q220" s="184"/>
      <c r="R220" s="184"/>
      <c r="S220" s="184"/>
      <c r="T220" s="184"/>
      <c r="U220" s="173"/>
      <c r="V220" s="173"/>
      <c r="W220" s="173"/>
      <c r="X220" s="173"/>
      <c r="Y220" s="173"/>
      <c r="Z220" s="173"/>
    </row>
    <row r="221" spans="15:26" x14ac:dyDescent="0.35">
      <c r="O221" s="184"/>
      <c r="P221" s="184"/>
      <c r="Q221" s="184"/>
      <c r="R221" s="184"/>
      <c r="S221" s="184"/>
      <c r="T221" s="184"/>
      <c r="U221" s="173"/>
      <c r="V221" s="173"/>
      <c r="W221" s="173"/>
      <c r="X221" s="173"/>
      <c r="Y221" s="173"/>
      <c r="Z221" s="173"/>
    </row>
    <row r="222" spans="15:26" x14ac:dyDescent="0.35">
      <c r="O222" s="184"/>
      <c r="P222" s="184"/>
      <c r="Q222" s="184"/>
      <c r="R222" s="184"/>
      <c r="S222" s="184"/>
      <c r="T222" s="184"/>
      <c r="U222" s="173"/>
      <c r="V222" s="173"/>
      <c r="W222" s="173"/>
      <c r="X222" s="173"/>
      <c r="Y222" s="173"/>
      <c r="Z222" s="173"/>
    </row>
    <row r="223" spans="15:26" x14ac:dyDescent="0.35">
      <c r="O223" s="184"/>
      <c r="P223" s="184"/>
      <c r="Q223" s="184"/>
      <c r="R223" s="184"/>
      <c r="S223" s="184"/>
      <c r="T223" s="184"/>
      <c r="U223" s="173"/>
      <c r="V223" s="173"/>
      <c r="W223" s="173"/>
      <c r="X223" s="173"/>
      <c r="Y223" s="173"/>
      <c r="Z223" s="173"/>
    </row>
    <row r="224" spans="15:26" x14ac:dyDescent="0.35">
      <c r="O224" s="184"/>
      <c r="P224" s="184"/>
      <c r="Q224" s="184"/>
      <c r="R224" s="184"/>
      <c r="S224" s="184"/>
      <c r="T224" s="184"/>
      <c r="U224" s="173"/>
      <c r="V224" s="173"/>
      <c r="W224" s="173"/>
      <c r="X224" s="173"/>
      <c r="Y224" s="173"/>
      <c r="Z224" s="173"/>
    </row>
    <row r="225" spans="15:26" x14ac:dyDescent="0.35">
      <c r="O225" s="184"/>
      <c r="P225" s="184"/>
      <c r="Q225" s="184"/>
      <c r="R225" s="184"/>
      <c r="S225" s="184"/>
      <c r="T225" s="184"/>
      <c r="U225" s="173"/>
      <c r="V225" s="173"/>
      <c r="W225" s="173"/>
      <c r="X225" s="173"/>
      <c r="Y225" s="173"/>
      <c r="Z225" s="173"/>
    </row>
  </sheetData>
  <mergeCells count="13">
    <mergeCell ref="AO4:AO41"/>
    <mergeCell ref="B2:G2"/>
    <mergeCell ref="AX2:AZ2"/>
    <mergeCell ref="H2:J2"/>
    <mergeCell ref="K2:M2"/>
    <mergeCell ref="AU2:AW2"/>
    <mergeCell ref="U2:W2"/>
    <mergeCell ref="X2:Z2"/>
    <mergeCell ref="AH2:AJ2"/>
    <mergeCell ref="AK2:AM2"/>
    <mergeCell ref="O2:T2"/>
    <mergeCell ref="AB2:AG2"/>
    <mergeCell ref="AO2:AT2"/>
  </mergeCells>
  <conditionalFormatting sqref="D59">
    <cfRule type="duplicateValues" dxfId="6" priority="15"/>
  </conditionalFormatting>
  <conditionalFormatting sqref="AQ4:AQ6">
    <cfRule type="duplicateValues" dxfId="5" priority="153"/>
  </conditionalFormatting>
  <conditionalFormatting sqref="D4:D50">
    <cfRule type="duplicateValues" dxfId="4" priority="156"/>
  </conditionalFormatting>
  <conditionalFormatting sqref="Q4:Q109">
    <cfRule type="duplicateValues" dxfId="3" priority="161"/>
  </conditionalFormatting>
  <conditionalFormatting sqref="AQ7:AQ24">
    <cfRule type="duplicateValues" dxfId="2" priority="164"/>
  </conditionalFormatting>
  <conditionalFormatting sqref="AQ25:AQ41">
    <cfRule type="duplicateValues" dxfId="1" priority="167"/>
  </conditionalFormatting>
  <conditionalFormatting sqref="AD4:AD127">
    <cfRule type="duplicateValues" dxfId="0" priority="174"/>
  </conditionalFormatting>
  <pageMargins left="0.7" right="0.7" top="0.75" bottom="0.75" header="0.3" footer="0.3"/>
  <pageSetup orientation="portrait" r:id="rId1"/>
  <ignoredErrors>
    <ignoredError sqref="Q77:Q78 Q83:Q84 Q87:Q90 Q93:Q95 Q101:Q107 Q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PHI_Facility_Overall_Orig</vt:lpstr>
      <vt:lpstr>Facility List &amp; New Ratings</vt:lpstr>
    </vt:vector>
  </TitlesOfParts>
  <Company>Exelon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Feldman, Louis A:(PECO)</dc:creator>
  <cp:lastModifiedBy>Sun, Haibin:(Exelon Utilities)</cp:lastModifiedBy>
  <dcterms:created xsi:type="dcterms:W3CDTF">2020-02-21T17:57:13Z</dcterms:created>
  <dcterms:modified xsi:type="dcterms:W3CDTF">2021-05-11T17:29:18Z</dcterms:modified>
</cp:coreProperties>
</file>